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ESG총괄팀\10.공시\5.홈페이지공시\2025년\11월\"/>
    </mc:Choice>
  </mc:AlternateContent>
  <xr:revisionPtr revIDLastSave="0" documentId="13_ncr:1_{81CD6D35-576D-4B78-A6F0-26564F5AEE19}" xr6:coauthVersionLast="47" xr6:coauthVersionMax="47" xr10:uidLastSave="{00000000-0000-0000-0000-000000000000}"/>
  <bookViews>
    <workbookView xWindow="28680" yWindow="-120" windowWidth="29040" windowHeight="15720" activeTab="10" xr2:uid="{00000000-000D-0000-FFFF-FFFF00000000}"/>
  </bookViews>
  <sheets>
    <sheet name="1월" sheetId="96" r:id="rId1"/>
    <sheet name="2월" sheetId="98" r:id="rId2"/>
    <sheet name="3월" sheetId="99" r:id="rId3"/>
    <sheet name="4월" sheetId="100" r:id="rId4"/>
    <sheet name="5월" sheetId="101" r:id="rId5"/>
    <sheet name="6월" sheetId="102" r:id="rId6"/>
    <sheet name="7월" sheetId="103" r:id="rId7"/>
    <sheet name="8월" sheetId="104" r:id="rId8"/>
    <sheet name="9월" sheetId="105" r:id="rId9"/>
    <sheet name="10월" sheetId="106" r:id="rId10"/>
    <sheet name="11월" sheetId="107" r:id="rId11"/>
    <sheet name="총괄" sheetId="97" state="hidden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97" l="1"/>
  <c r="H12" i="107"/>
  <c r="F12" i="107"/>
  <c r="C12" i="107"/>
  <c r="C12" i="97" l="1"/>
  <c r="H10" i="106"/>
  <c r="F10" i="106"/>
  <c r="C10" i="106"/>
  <c r="C11" i="97" l="1"/>
  <c r="H11" i="105"/>
  <c r="F11" i="105"/>
  <c r="C11" i="105"/>
  <c r="C10" i="97"/>
  <c r="H8" i="104"/>
  <c r="F8" i="104"/>
  <c r="C8" i="104"/>
  <c r="C9" i="97"/>
  <c r="H11" i="103"/>
  <c r="F11" i="103"/>
  <c r="C11" i="103"/>
  <c r="C8" i="97"/>
  <c r="H10" i="102"/>
  <c r="F10" i="102"/>
  <c r="C10" i="102"/>
  <c r="D7" i="97"/>
  <c r="C7" i="97"/>
  <c r="H10" i="101"/>
  <c r="F10" i="101"/>
  <c r="C10" i="101"/>
  <c r="D4" i="97"/>
  <c r="D5" i="97"/>
  <c r="D6" i="97"/>
  <c r="C11" i="100"/>
  <c r="F11" i="100"/>
  <c r="H11" i="100"/>
  <c r="H8" i="99"/>
  <c r="F8" i="99"/>
  <c r="C8" i="99"/>
  <c r="D8" i="97" l="1"/>
  <c r="D9" i="97" s="1"/>
  <c r="D10" i="97" s="1"/>
  <c r="D11" i="97" s="1"/>
  <c r="D12" i="97" s="1"/>
  <c r="D13" i="97" s="1"/>
  <c r="D14" i="97" s="1"/>
  <c r="C4" i="97"/>
  <c r="H9" i="98"/>
  <c r="F9" i="98"/>
  <c r="C9" i="98"/>
  <c r="C3" i="97"/>
  <c r="H10" i="96"/>
  <c r="F10" i="96"/>
  <c r="C10" i="96"/>
</calcChain>
</file>

<file path=xl/sharedStrings.xml><?xml version="1.0" encoding="utf-8"?>
<sst xmlns="http://schemas.openxmlformats.org/spreadsheetml/2006/main" count="389" uniqueCount="110">
  <si>
    <t>-</t>
    <phoneticPr fontId="4" type="noConversion"/>
  </si>
  <si>
    <t>계</t>
    <phoneticPr fontId="4" type="noConversion"/>
  </si>
  <si>
    <t>내역</t>
    <phoneticPr fontId="4" type="noConversion"/>
  </si>
  <si>
    <t>구분</t>
    <phoneticPr fontId="4" type="noConversion"/>
  </si>
  <si>
    <t>집행구분</t>
  </si>
  <si>
    <t>집행대상자</t>
  </si>
  <si>
    <t>사용처(장소)</t>
  </si>
  <si>
    <t>집행내역
(목 적)</t>
    <phoneticPr fontId="4" type="noConversion"/>
  </si>
  <si>
    <t>사용일자</t>
    <phoneticPr fontId="4" type="noConversion"/>
  </si>
  <si>
    <t>□ 집행자 : 상임감사위원</t>
    <phoneticPr fontId="6" type="noConversion"/>
  </si>
  <si>
    <t>내부임직원</t>
  </si>
  <si>
    <t>카드</t>
  </si>
  <si>
    <t xml:space="preserve">내부회의(협의)및 직원격려 </t>
  </si>
  <si>
    <t>인원(명)</t>
  </si>
  <si>
    <t>집행금액(원)</t>
  </si>
  <si>
    <t>2025년 1월 업무추진비 집행내역</t>
    <phoneticPr fontId="6" type="noConversion"/>
  </si>
  <si>
    <r>
      <t>축구동호회 청렴</t>
    </r>
    <r>
      <rPr>
        <sz val="12"/>
        <color theme="1"/>
        <rFont val="맑은 고딕"/>
        <family val="3"/>
        <charset val="129"/>
      </rPr>
      <t>ㆍ윤리 강화 및 내부통제 기능 강화 관련
 정보교류 등</t>
    </r>
    <phoneticPr fontId="3" type="noConversion"/>
  </si>
  <si>
    <r>
      <t xml:space="preserve">정자횟집
</t>
    </r>
    <r>
      <rPr>
        <sz val="11"/>
        <color rgb="FF000000"/>
        <rFont val="맑은 고딕"/>
        <family val="3"/>
        <charset val="129"/>
        <scheme val="major"/>
      </rPr>
      <t>(0507-1354-6922)</t>
    </r>
    <phoneticPr fontId="3" type="noConversion"/>
  </si>
  <si>
    <t>각 부속실 운영관련 고충청취 및 방만경영 등 관련 정보교류</t>
    <phoneticPr fontId="3" type="noConversion"/>
  </si>
  <si>
    <t>기획재무본부 내부통제 기능 강화 관련 정보교류</t>
    <phoneticPr fontId="3" type="noConversion"/>
  </si>
  <si>
    <t>감사실 팀장 인사이동에 대한 격려 및 간담회</t>
    <phoneticPr fontId="3" type="noConversion"/>
  </si>
  <si>
    <t>샵배고파전
(052-248-5001)</t>
    <phoneticPr fontId="3" type="noConversion"/>
  </si>
  <si>
    <t>디비디비딥</t>
    <phoneticPr fontId="3" type="noConversion"/>
  </si>
  <si>
    <t>항구</t>
    <phoneticPr fontId="3" type="noConversion"/>
  </si>
  <si>
    <t>구분</t>
    <phoneticPr fontId="3" type="noConversion"/>
  </si>
  <si>
    <t>금액</t>
    <phoneticPr fontId="3" type="noConversion"/>
  </si>
  <si>
    <t>누적합계</t>
    <phoneticPr fontId="3" type="noConversion"/>
  </si>
  <si>
    <t>1월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</si>
  <si>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</si>
  <si>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</si>
  <si>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</si>
  <si>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</si>
  <si>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</si>
  <si>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</si>
  <si>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</si>
  <si>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</si>
  <si>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</si>
  <si>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</si>
  <si>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</si>
  <si>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2025년 2월 업무추진비 집행내역</t>
    <phoneticPr fontId="6" type="noConversion"/>
  </si>
  <si>
    <t>감사실 감사인 인사이동에 대한 격려 및 간담회</t>
    <phoneticPr fontId="3" type="noConversion"/>
  </si>
  <si>
    <t>수림복국
(052-224-0235)</t>
    <phoneticPr fontId="3" type="noConversion"/>
  </si>
  <si>
    <t>ESG경영처장 등 신임 부서장 업무협의 및 정보교류</t>
    <phoneticPr fontId="3" type="noConversion"/>
  </si>
  <si>
    <t>`24사번 공직관, 내부통제, 청렴 등 관련 간담회 및 정보교류</t>
    <phoneticPr fontId="3" type="noConversion"/>
  </si>
  <si>
    <t>안창살소말뚝
(052-211-7201)</t>
    <phoneticPr fontId="3" type="noConversion"/>
  </si>
  <si>
    <t>2025년 3월 업무추진비 집행내역</t>
    <phoneticPr fontId="6" type="noConversion"/>
  </si>
  <si>
    <t>부속실 직원 애로사항 청취 및 노고 격려</t>
    <phoneticPr fontId="3" type="noConversion"/>
  </si>
  <si>
    <t>다은식당
(052-246-0288)</t>
    <phoneticPr fontId="3" type="noConversion"/>
  </si>
  <si>
    <t>감사실 전입직원 간담회 및 업무협의</t>
    <phoneticPr fontId="3" type="noConversion"/>
  </si>
  <si>
    <t>황금향로
(052-244-8585)</t>
    <phoneticPr fontId="3" type="noConversion"/>
  </si>
  <si>
    <t>소말뚝안창살
(052-211-7201)</t>
    <phoneticPr fontId="3" type="noConversion"/>
  </si>
  <si>
    <t>기재부 감사 평가 관련 직원 격려 및 개선사항 등 협의</t>
    <phoneticPr fontId="3" type="noConversion"/>
  </si>
  <si>
    <t>로즈모스
(052-245-0852)</t>
    <phoneticPr fontId="3" type="noConversion"/>
  </si>
  <si>
    <t>공사 안내직원 및 경비대장 출입통제 관련 고충청취 등</t>
    <phoneticPr fontId="3" type="noConversion"/>
  </si>
  <si>
    <t>용문
(052-244-9500)</t>
    <phoneticPr fontId="3" type="noConversion"/>
  </si>
  <si>
    <t>ESG경영처장 등 내부통제 및 청렴도 제고 관련 협의</t>
    <phoneticPr fontId="3" type="noConversion"/>
  </si>
  <si>
    <t>차이나면사무소
(052-245-1515)</t>
    <phoneticPr fontId="3" type="noConversion"/>
  </si>
  <si>
    <t>2024년도 감사 직무수행실적 평가 준비 등</t>
    <phoneticPr fontId="3" type="noConversion"/>
  </si>
  <si>
    <t>밀양시골밥상
(052-247-3320)</t>
    <phoneticPr fontId="3" type="noConversion"/>
  </si>
  <si>
    <t>감사 결과 및 향후 내부통제 강화 방안 등 협의</t>
    <phoneticPr fontId="3" type="noConversion"/>
  </si>
  <si>
    <t>2025년 4월 업무추진비 집행내역</t>
    <phoneticPr fontId="6" type="noConversion"/>
  </si>
  <si>
    <t>2025년 5월 업무추진비 집행내역</t>
    <phoneticPr fontId="6" type="noConversion"/>
  </si>
  <si>
    <t xml:space="preserve">부속실 비서관 등 노고격려 및 애로사항 청취 </t>
    <phoneticPr fontId="3" type="noConversion"/>
  </si>
  <si>
    <t>내부통제 기능 강화 및 윤리성 제고 방안 등 협의</t>
    <phoneticPr fontId="3" type="noConversion"/>
  </si>
  <si>
    <t>영국 다나, 카작 알마티 등 파견 복귀직원 대상 내부통제 등 관련 정보교류</t>
    <phoneticPr fontId="3" type="noConversion"/>
  </si>
  <si>
    <t>주식회사 오공일
(052-988-5010)</t>
    <phoneticPr fontId="3" type="noConversion"/>
  </si>
  <si>
    <t>감사자문위원, 사외이사 등 공사 청렴도 제고방안 등 
관련 정보교류</t>
    <phoneticPr fontId="3" type="noConversion"/>
  </si>
  <si>
    <t>문수산상황삼계탕
(052-261-1638)</t>
    <phoneticPr fontId="3" type="noConversion"/>
  </si>
  <si>
    <t>기타 업무관계자</t>
  </si>
  <si>
    <t>2025년 6월 업무추진비 집행내역</t>
    <phoneticPr fontId="6" type="noConversion"/>
  </si>
  <si>
    <t>E&amp;P/에너지본부 내부통제 기능 강화 및 윤리성 제고 방안 등 협의</t>
    <phoneticPr fontId="3" type="noConversion"/>
  </si>
  <si>
    <t>달삼로72번길바닷집
(052-256-7212)</t>
    <phoneticPr fontId="3" type="noConversion"/>
  </si>
  <si>
    <t>수석위원과 공사 내부통제 기능 강화 및 감사실 운영방안 등 협의</t>
    <phoneticPr fontId="3" type="noConversion"/>
  </si>
  <si>
    <t>경영지원본부 내부통제 기능 강화 및 윤리성 제고 방안 등 협의</t>
    <phoneticPr fontId="3" type="noConversion"/>
  </si>
  <si>
    <t>영안반점
(052-211-3769)</t>
    <phoneticPr fontId="3" type="noConversion"/>
  </si>
  <si>
    <t>E&amp;P/에너지감사팀 UAE사업 성과감사 결과 협의 및 격려</t>
    <phoneticPr fontId="3" type="noConversion"/>
  </si>
  <si>
    <t>장가계
(052-911-0426)</t>
    <phoneticPr fontId="3" type="noConversion"/>
  </si>
  <si>
    <t>2025년 7월 업무추진비 집행내역</t>
    <phoneticPr fontId="6" type="noConversion"/>
  </si>
  <si>
    <t>비축감사팀 용인지사 등 실지감사 관련 업무협의 및 직원 격려</t>
    <phoneticPr fontId="3" type="noConversion"/>
  </si>
  <si>
    <t>KNOC서비스 직원 공사안내 및 경비업무 관련 애로사항 청취 및 격려</t>
    <phoneticPr fontId="3" type="noConversion"/>
  </si>
  <si>
    <t>방만경영 예방실태 특정감사 업무협의 및 노고 격려</t>
    <phoneticPr fontId="3" type="noConversion"/>
  </si>
  <si>
    <t>교육파견자 등 내부통제시스템 및 청렴·윤리 강화 관련 정보교류</t>
    <phoneticPr fontId="3" type="noConversion"/>
  </si>
  <si>
    <t>인재경영처 종합감사 등 업무협의 및 노고 격려</t>
    <phoneticPr fontId="3" type="noConversion"/>
  </si>
  <si>
    <t>2025년 8월 업무추진비 집행내역</t>
    <phoneticPr fontId="6" type="noConversion"/>
  </si>
  <si>
    <t>감사인 해외파견 발령 직원 등 노고 격려 및 하반기 실지감사 협의</t>
    <phoneticPr fontId="3" type="noConversion"/>
  </si>
  <si>
    <t>맛내음왕소금구이
(052-266-6350)</t>
    <phoneticPr fontId="3" type="noConversion"/>
  </si>
  <si>
    <t>부속식 직원 등 노고 격려 및 내부통제 등 관련 정보 교류</t>
    <phoneticPr fontId="3" type="noConversion"/>
  </si>
  <si>
    <t>2025년 9월 업무추진비 집행내역</t>
    <phoneticPr fontId="6" type="noConversion"/>
  </si>
  <si>
    <t>감사실 현안과제 협의 및 직원 고충 관련 정보교류</t>
    <phoneticPr fontId="3" type="noConversion"/>
  </si>
  <si>
    <t>각 본부 근무직원 상대 내부통제 등 관련 정보교류 및 애로사항 청취</t>
    <phoneticPr fontId="3" type="noConversion"/>
  </si>
  <si>
    <t>양꼬치
(052-248-5427)</t>
    <phoneticPr fontId="3" type="noConversion"/>
  </si>
  <si>
    <t>경영/사업관리부서 등 준감사인 공사 현안 및 내부통제 강화 관련 
의견 청취 등 소통간담회</t>
    <phoneticPr fontId="3" type="noConversion"/>
  </si>
  <si>
    <t>59참숯구이
(0507-1480-1267)</t>
    <phoneticPr fontId="3" type="noConversion"/>
  </si>
  <si>
    <t>E&amp;P/에너지감사팀 해외운영법인 종합감사 등 관련 업무 협의 및 
노고 격려</t>
    <phoneticPr fontId="3" type="noConversion"/>
  </si>
  <si>
    <t>인생식당
(0507-1422-6697)</t>
    <phoneticPr fontId="3" type="noConversion"/>
  </si>
  <si>
    <t>비축/안전관리부서 등 준감사인 공사 현안 및 내부통제 강화 관련 
의견 청취 등 소통간담회</t>
    <phoneticPr fontId="3" type="noConversion"/>
  </si>
  <si>
    <t>2025년 10월 업무추진비 집행내역</t>
    <phoneticPr fontId="6" type="noConversion"/>
  </si>
  <si>
    <t>공사 내부통제 강화 및 법무팀, 감사실 운영 관련 정보교류</t>
    <phoneticPr fontId="3" type="noConversion"/>
  </si>
  <si>
    <t>항구
(0507-1342-4551)</t>
    <phoneticPr fontId="3" type="noConversion"/>
  </si>
  <si>
    <t>비축사업본부 울산지사 등 애로사항 청취 및 공사 내부통제 강화 관련 정보교류</t>
    <phoneticPr fontId="3" type="noConversion"/>
  </si>
  <si>
    <t>감사실 국정감사 준비 직원 노고 격려 및 감사실 운영관련 정보교류</t>
    <phoneticPr fontId="3" type="noConversion"/>
  </si>
  <si>
    <t>홍보실 직원, 공사 내부통제 강화 및 감사실 운영방안 정보교류</t>
    <phoneticPr fontId="3" type="noConversion"/>
  </si>
  <si>
    <t>2025년 11월 업무추진비 집행내역</t>
    <phoneticPr fontId="6" type="noConversion"/>
  </si>
  <si>
    <t>감사실장, 감사실 팀장과 실지감사 진행 중인 감사 관련 
업무협의</t>
    <phoneticPr fontId="3" type="noConversion"/>
  </si>
  <si>
    <t>사장실 등 경영진 부속실 직원 대상 고충청취 및 내부통제 강화 관련 정보교류</t>
    <phoneticPr fontId="3" type="noConversion"/>
  </si>
  <si>
    <t>2025년 신입직원 공직복무 및 청렴소통 간담회</t>
    <phoneticPr fontId="3" type="noConversion"/>
  </si>
  <si>
    <t>GS25 한국석유공사점
(052-211-7931)</t>
    <phoneticPr fontId="3" type="noConversion"/>
  </si>
  <si>
    <t>E&amp;P/에너지사업본부 근무 직원 공사 내부통제 등 관련 정보교류</t>
    <phoneticPr fontId="3" type="noConversion"/>
  </si>
  <si>
    <t>감사실 팀장이상 감사업무 처리관련 업무협의</t>
    <phoneticPr fontId="3" type="noConversion"/>
  </si>
  <si>
    <t>봉계돼지국밥
(052-246-4477)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</si>
</sst>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#&quot;명&quot;"/>
    <numFmt numFmtId="177" formatCode="mm&quot;월&quot;\ dd&quot;일&quot;"/>
    <numFmt numFmtId="178" formatCode="&quot;카드&quot;###,###,###&quot;원&quot;"/>
    <numFmt numFmtId="179" formatCode="&quot;카&quot;&quot;드&quot;\ ###,###&quot;건&quot;"/>
    <numFmt numFmtId="180" formatCode="#,##0_);[Red]\(#,##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굴림체"/>
      <family val="3"/>
      <charset val="129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indexed="8"/>
      <name val="맑은 고딕"/>
      <family val="3"/>
      <charset val="129"/>
      <scheme val="major"/>
    </font>
    <font>
      <u/>
      <sz val="20"/>
      <color indexed="8"/>
      <name val="HY견고딕"/>
      <family val="1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휴먼명조"/>
      <charset val="129"/>
    </font>
    <font>
      <sz val="1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7" fillId="0" borderId="0" xfId="2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2" fillId="0" borderId="0" xfId="3" applyFont="1">
      <alignment vertical="center"/>
    </xf>
    <xf numFmtId="0" fontId="15" fillId="4" borderId="1" xfId="2" applyFont="1" applyFill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176" fontId="11" fillId="0" borderId="1" xfId="2" applyNumberFormat="1" applyFont="1" applyBorder="1" applyAlignment="1">
      <alignment horizontal="center" vertical="center" wrapText="1"/>
    </xf>
    <xf numFmtId="3" fontId="11" fillId="0" borderId="1" xfId="2" applyNumberFormat="1" applyFont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2" applyFont="1" applyBorder="1">
      <alignment vertical="center"/>
    </xf>
    <xf numFmtId="0" fontId="14" fillId="0" borderId="1" xfId="2" applyFont="1" applyBorder="1" applyAlignment="1">
      <alignment horizontal="center" vertical="center"/>
    </xf>
    <xf numFmtId="0" fontId="14" fillId="3" borderId="1" xfId="2" applyFont="1" applyFill="1" applyBorder="1" applyAlignment="1">
      <alignment horizontal="center" vertical="center"/>
    </xf>
    <xf numFmtId="179" fontId="18" fillId="0" borderId="1" xfId="2" applyNumberFormat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8" fontId="19" fillId="0" borderId="1" xfId="1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178" fontId="19" fillId="0" borderId="1" xfId="1" applyNumberFormat="1" applyFont="1" applyBorder="1" applyAlignment="1">
      <alignment horizontal="right"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5" fillId="4" borderId="1" xfId="2" applyFont="1" applyFill="1" applyBorder="1" applyAlignment="1">
      <alignment horizontal="center" vertical="center" wrapText="1"/>
    </xf>
    <xf numFmtId="177" fontId="10" fillId="3" borderId="1" xfId="2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 wrapText="1"/>
    </xf>
    <xf numFmtId="176" fontId="11" fillId="3" borderId="1" xfId="2" applyNumberFormat="1" applyFont="1" applyFill="1" applyBorder="1" applyAlignment="1">
      <alignment horizontal="center" vertical="center" wrapText="1"/>
    </xf>
    <xf numFmtId="3" fontId="11" fillId="3" borderId="1" xfId="2" applyNumberFormat="1" applyFont="1" applyFill="1" applyBorder="1" applyAlignment="1">
      <alignment horizontal="right" vertical="center" wrapText="1"/>
    </xf>
    <xf numFmtId="176" fontId="11" fillId="0" borderId="2" xfId="2" applyNumberFormat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180" fontId="0" fillId="0" borderId="0" xfId="0" applyNumberFormat="1">
      <alignment vertical="center"/>
    </xf>
    <xf numFmtId="0" fontId="15" fillId="4" borderId="1" xfId="2" applyFont="1" applyFill="1" applyBorder="1" applyAlignment="1">
      <alignment horizontal="center" vertical="center" wrapText="1"/>
    </xf>
    <xf numFmtId="0" fontId="20" fillId="2" borderId="1" xfId="2" applyFont="1" applyFill="1" applyBorder="1" applyAlignment="1">
      <alignment horizontal="center" vertical="center"/>
    </xf>
    <xf numFmtId="179" fontId="21" fillId="0" borderId="1" xfId="2" applyNumberFormat="1" applyFont="1" applyBorder="1" applyAlignment="1">
      <alignment horizontal="center" vertical="center"/>
    </xf>
    <xf numFmtId="178" fontId="20" fillId="0" borderId="1" xfId="1" applyNumberFormat="1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1" fillId="3" borderId="2" xfId="2" applyFont="1" applyFill="1" applyBorder="1" applyAlignment="1">
      <alignment horizontal="center" vertical="center" wrapText="1"/>
    </xf>
    <xf numFmtId="176" fontId="11" fillId="3" borderId="2" xfId="2" applyNumberFormat="1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7" fillId="3" borderId="0" xfId="2" applyFont="1" applyFill="1">
      <alignment vertical="center"/>
    </xf>
    <xf numFmtId="0" fontId="10" fillId="2" borderId="1" xfId="2" applyFont="1" applyFill="1" applyBorder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5" fillId="4" borderId="1" xfId="2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176" fontId="10" fillId="3" borderId="1" xfId="2" applyNumberFormat="1" applyFont="1" applyFill="1" applyBorder="1" applyAlignment="1">
      <alignment horizontal="center" vertical="center" wrapText="1"/>
    </xf>
    <xf numFmtId="3" fontId="10" fillId="3" borderId="1" xfId="2" applyNumberFormat="1" applyFont="1" applyFill="1" applyBorder="1" applyAlignment="1">
      <alignment horizontal="right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2_2014 기관장 업무추진비 집행내역(3월)" xfId="3" xr:uid="{00000000-0005-0000-0000-00000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zoomScale="85" zoomScaleNormal="85"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9.25" customHeight="1" x14ac:dyDescent="0.3">
      <c r="A1" s="57" t="s">
        <v>15</v>
      </c>
      <c r="B1" s="57"/>
      <c r="C1" s="57"/>
      <c r="D1" s="57"/>
      <c r="E1" s="57"/>
      <c r="F1" s="57"/>
      <c r="G1" s="57"/>
      <c r="H1" s="57"/>
    </row>
    <row r="2" spans="1:8" ht="29.25" customHeight="1" x14ac:dyDescent="0.3">
      <c r="A2" s="4" t="s">
        <v>9</v>
      </c>
      <c r="B2" s="2"/>
    </row>
    <row r="3" spans="1:8" ht="29.25" customHeight="1" x14ac:dyDescent="0.3">
      <c r="B3" s="3"/>
    </row>
    <row r="4" spans="1:8" ht="38.2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9.25" customHeight="1" x14ac:dyDescent="0.3">
      <c r="A5" s="58"/>
      <c r="B5" s="5" t="s">
        <v>3</v>
      </c>
      <c r="C5" s="5" t="s">
        <v>2</v>
      </c>
      <c r="D5" s="58"/>
      <c r="E5" s="58"/>
      <c r="F5" s="58"/>
      <c r="G5" s="58"/>
      <c r="H5" s="58"/>
    </row>
    <row r="6" spans="1:8" ht="42.75" customHeight="1" x14ac:dyDescent="0.3">
      <c r="A6" s="6">
        <v>45663</v>
      </c>
      <c r="B6" s="7" t="s">
        <v>12</v>
      </c>
      <c r="C6" s="8" t="s">
        <v>16</v>
      </c>
      <c r="D6" s="9" t="s">
        <v>17</v>
      </c>
      <c r="E6" s="10" t="s">
        <v>10</v>
      </c>
      <c r="F6" s="10" t="s">
        <v>11</v>
      </c>
      <c r="G6" s="11">
        <v>8</v>
      </c>
      <c r="H6" s="12">
        <v>400000</v>
      </c>
    </row>
    <row r="7" spans="1:8" ht="36.75" customHeight="1" x14ac:dyDescent="0.3">
      <c r="A7" s="6">
        <v>45670</v>
      </c>
      <c r="B7" s="7" t="s">
        <v>12</v>
      </c>
      <c r="C7" s="8" t="s">
        <v>18</v>
      </c>
      <c r="D7" s="9" t="s">
        <v>22</v>
      </c>
      <c r="E7" s="10" t="s">
        <v>10</v>
      </c>
      <c r="F7" s="10" t="s">
        <v>11</v>
      </c>
      <c r="G7" s="11">
        <v>8</v>
      </c>
      <c r="H7" s="12">
        <v>304000</v>
      </c>
    </row>
    <row r="8" spans="1:8" ht="36.75" customHeight="1" x14ac:dyDescent="0.3">
      <c r="A8" s="6">
        <v>45671</v>
      </c>
      <c r="B8" s="7" t="s">
        <v>12</v>
      </c>
      <c r="C8" s="13" t="s">
        <v>19</v>
      </c>
      <c r="D8" s="9" t="s">
        <v>23</v>
      </c>
      <c r="E8" s="10" t="s">
        <v>10</v>
      </c>
      <c r="F8" s="10" t="s">
        <v>11</v>
      </c>
      <c r="G8" s="11">
        <v>6</v>
      </c>
      <c r="H8" s="12">
        <v>297000</v>
      </c>
    </row>
    <row r="9" spans="1:8" ht="36.75" customHeight="1" x14ac:dyDescent="0.3">
      <c r="A9" s="6">
        <v>45672</v>
      </c>
      <c r="B9" s="7" t="s">
        <v>12</v>
      </c>
      <c r="C9" s="13" t="s">
        <v>20</v>
      </c>
      <c r="D9" s="9" t="s">
        <v>21</v>
      </c>
      <c r="E9" s="10" t="s">
        <v>10</v>
      </c>
      <c r="F9" s="10" t="s">
        <v>11</v>
      </c>
      <c r="G9" s="11">
        <v>6</v>
      </c>
      <c r="H9" s="12">
        <v>156000</v>
      </c>
    </row>
    <row r="10" spans="1:8" ht="29.25" customHeight="1" x14ac:dyDescent="0.3">
      <c r="A10" s="14"/>
      <c r="B10" s="15" t="s">
        <v>1</v>
      </c>
      <c r="C10" s="16" t="str">
        <f>COUNTA(C6:C9)&amp;"건"</f>
        <v>4건</v>
      </c>
      <c r="D10" s="56" t="s">
        <v>0</v>
      </c>
      <c r="E10" s="56"/>
      <c r="F10" s="17">
        <f>COUNTA(F6:F9)</f>
        <v>4</v>
      </c>
      <c r="G10" s="18" t="s">
        <v>0</v>
      </c>
      <c r="H10" s="19">
        <f>SUM(H6:H9)</f>
        <v>1157000</v>
      </c>
    </row>
  </sheetData>
  <mergeCells count="9">
    <mergeCell ref="D10:E10"/>
    <mergeCell ref="A1:H1"/>
    <mergeCell ref="H4:H5"/>
    <mergeCell ref="A4:A5"/>
    <mergeCell ref="B4:C4"/>
    <mergeCell ref="D4:D5"/>
    <mergeCell ref="E4:E5"/>
    <mergeCell ref="F4:F5"/>
    <mergeCell ref="G4:G5"/>
  </mergeCells>
  <phoneticPr fontId="3" type="noConversion"/>
  <dataValidations count="3">
    <dataValidation type="list" allowBlank="1" showInputMessage="1" showErrorMessage="1" sqref="B6:B9" xr:uid="{45D3AF71-8290-421A-9C91-C4ADA61B8B3B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9" xr:uid="{62264536-036B-4AD4-A194-7DC64D3A31AA}">
      <formula1>"정부기관 업무관계자,내부임직원, 대외기관 업무관계자, 기타 업무관계자"</formula1>
    </dataValidation>
    <dataValidation type="list" allowBlank="1" showInputMessage="1" showErrorMessage="1" sqref="F6:F9" xr:uid="{A018C9F8-4FD3-43F2-BD78-7FC99811C2F6}">
      <formula1>"카드, 현금"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A63E-D508-48EB-9627-9B0B1E4B341F}">
  <dimension ref="A1:H10"/>
  <sheetViews>
    <sheetView zoomScale="85" zoomScaleNormal="85"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9.25" customHeight="1" x14ac:dyDescent="0.3">
      <c r="A1" s="57" t="s">
        <v>39</v>
      </c>
      <c r="B1" s="57"/>
      <c r="C1" s="57"/>
      <c r="D1" s="57"/>
      <c r="E1" s="57"/>
      <c r="F1" s="57"/>
      <c r="G1" s="57"/>
      <c r="H1" s="57"/>
    </row>
    <row r="2" spans="1:8" ht="29.25" customHeight="1" x14ac:dyDescent="0.3">
      <c r="A2" s="4" t="s">
        <v>9</v>
      </c>
      <c r="B2" s="2"/>
    </row>
    <row r="3" spans="1:8" ht="29.25" customHeight="1" x14ac:dyDescent="0.3">
      <c r="B3" s="3"/>
    </row>
    <row r="4" spans="1:8" ht="38.2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9.25" customHeight="1" x14ac:dyDescent="0.3">
      <c r="A5" s="58"/>
      <c r="B5" s="22" t="s">
        <v>3</v>
      </c>
      <c r="C5" s="22" t="s">
        <v>2</v>
      </c>
      <c r="D5" s="58"/>
      <c r="E5" s="58"/>
      <c r="F5" s="58"/>
      <c r="G5" s="58"/>
      <c r="H5" s="58"/>
    </row>
    <row r="6" spans="1:8" ht="42.75" customHeight="1" x14ac:dyDescent="0.3">
      <c r="A6" s="6">
        <v>45692</v>
      </c>
      <c r="B6" s="7" t="s">
        <v>12</v>
      </c>
      <c r="C6" s="8" t="s">
        <v>40</v>
      </c>
      <c r="D6" s="9" t="s">
        <v>41</v>
      </c>
      <c r="E6" s="10" t="s">
        <v>10</v>
      </c>
      <c r="F6" s="10" t="s">
        <v>11</v>
      </c>
      <c r="G6" s="11">
        <v>8</v>
      </c>
      <c r="H6" s="12">
        <v>184000</v>
      </c>
    </row>
    <row r="7" spans="1:8" ht="36.75" customHeight="1" x14ac:dyDescent="0.3">
      <c r="A7" s="6">
        <v>45700</v>
      </c>
      <c r="B7" s="7" t="s">
        <v>12</v>
      </c>
      <c r="C7" s="8" t="s">
        <v>42</v>
      </c>
      <c r="D7" s="9" t="s">
        <v>41</v>
      </c>
      <c r="E7" s="10" t="s">
        <v>10</v>
      </c>
      <c r="F7" s="10" t="s">
        <v>11</v>
      </c>
      <c r="G7" s="11">
        <v>9</v>
      </c>
      <c r="H7" s="12">
        <v>207000</v>
      </c>
    </row>
    <row r="8" spans="1:8" ht="36.75" customHeight="1" x14ac:dyDescent="0.3">
      <c r="A8" s="6">
        <v>45715</v>
      </c>
      <c r="B8" s="7" t="s">
        <v>12</v>
      </c>
      <c r="C8" s="13" t="s">
        <v>43</v>
      </c>
      <c r="D8" s="9" t="s">
        <v>44</v>
      </c>
      <c r="E8" s="10" t="s">
        <v>10</v>
      </c>
      <c r="F8" s="10" t="s">
        <v>11</v>
      </c>
      <c r="G8" s="11">
        <v>13</v>
      </c>
      <c r="H8" s="12">
        <v>520000</v>
      </c>
    </row>
    <row r="9" spans="1:8" ht="36.75" customHeight="1" x14ac:dyDescent="0.3">
      <c r="A9" s="14"/>
      <c r="B9" s="15" t="s">
        <v>1</v>
      </c>
      <c r="C9" s="16" t="str">
        <f>COUNTA(C6:C8)&amp;"건"</f>
        <v>3건</v>
      </c>
      <c r="D9" s="56" t="s">
        <v>0</v>
      </c>
      <c r="E9" s="56"/>
      <c r="F9" s="17">
        <f>COUNTA(F6:F8)</f>
        <v>3</v>
      </c>
      <c r="G9" s="21" t="s">
        <v>0</v>
      </c>
      <c r="H9" s="23">
        <f>SUM(H6:H8)</f>
        <v>911000</v>
      </c>
    </row>
    <row r="10" spans="1:8" ht="29.25" customHeight="1" x14ac:dyDescent="0.3"/>
  </sheetData>
  <mergeCells count="9">
    <mergeCell ref="D9:E9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8" xr:uid="{7E65B3C9-7A40-4634-951C-2656A9C05DA3}">
      <formula1>"카드, 현금"</formula1>
    </dataValidation>
    <dataValidation type="list" allowBlank="1" showInputMessage="1" showErrorMessage="1" sqref="E6:E8" xr:uid="{C946DA07-0564-4C16-902B-5575A4792B56}">
      <formula1>"정부기관 업무관계자,내부임직원, 대외기관 업무관계자, 기타 업무관계자"</formula1>
    </dataValidation>
    <dataValidation type="list" allowBlank="1" showInputMessage="1" showErrorMessage="1" sqref="B6:B8" xr:uid="{94E21E22-7F0C-4E34-AF51-808EEAB86CB1}">
      <formula1>"주요정책 추진관련 회의∙행사 ,대민∙대유관기관 업무협의 및 간담회, 내부회의(협의)및 직원격려 "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66EC8-BCD4-4BEB-B31B-C4EEDA249382}">
  <dimension ref="A1:H8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5.5" x14ac:dyDescent="0.3">
      <c r="A1" s="57" t="s">
        <v>45</v>
      </c>
      <c r="B1" s="57"/>
      <c r="C1" s="57"/>
      <c r="D1" s="57"/>
      <c r="E1" s="57"/>
      <c r="F1" s="57"/>
      <c r="G1" s="57"/>
      <c r="H1" s="57"/>
    </row>
    <row r="2" spans="1:8" ht="26.25" x14ac:dyDescent="0.3">
      <c r="A2" s="4" t="s">
        <v>9</v>
      </c>
      <c r="B2" s="2"/>
    </row>
    <row r="3" spans="1:8" ht="18.75" x14ac:dyDescent="0.3">
      <c r="B3" s="3"/>
    </row>
    <row r="4" spans="1:8" ht="15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15" x14ac:dyDescent="0.3">
      <c r="A5" s="58"/>
      <c r="B5" s="25" t="s">
        <v>3</v>
      </c>
      <c r="C5" s="25" t="s">
        <v>2</v>
      </c>
      <c r="D5" s="58"/>
      <c r="E5" s="58"/>
      <c r="F5" s="58"/>
      <c r="G5" s="58"/>
      <c r="H5" s="58"/>
    </row>
    <row r="6" spans="1:8" ht="34.5" x14ac:dyDescent="0.3">
      <c r="A6" s="27">
        <v>45722</v>
      </c>
      <c r="B6" s="28" t="s">
        <v>12</v>
      </c>
      <c r="C6" s="13" t="s">
        <v>46</v>
      </c>
      <c r="D6" s="9" t="s">
        <v>47</v>
      </c>
      <c r="E6" s="29" t="s">
        <v>10</v>
      </c>
      <c r="F6" s="29" t="s">
        <v>11</v>
      </c>
      <c r="G6" s="30">
        <v>3</v>
      </c>
      <c r="H6" s="31">
        <v>150000</v>
      </c>
    </row>
    <row r="7" spans="1:8" ht="34.5" x14ac:dyDescent="0.3">
      <c r="A7" s="27">
        <v>45736</v>
      </c>
      <c r="B7" s="7" t="s">
        <v>12</v>
      </c>
      <c r="C7" s="8" t="s">
        <v>48</v>
      </c>
      <c r="D7" s="9" t="s">
        <v>49</v>
      </c>
      <c r="E7" s="10" t="s">
        <v>10</v>
      </c>
      <c r="F7" s="10" t="s">
        <v>11</v>
      </c>
      <c r="G7" s="11">
        <v>6</v>
      </c>
      <c r="H7" s="12">
        <v>90000</v>
      </c>
    </row>
    <row r="8" spans="1:8" ht="17.25" x14ac:dyDescent="0.3">
      <c r="A8" s="14"/>
      <c r="B8" s="15" t="s">
        <v>1</v>
      </c>
      <c r="C8" s="16" t="str">
        <f>COUNTA(C6:C7)&amp;"건"</f>
        <v>2건</v>
      </c>
      <c r="D8" s="56" t="s">
        <v>0</v>
      </c>
      <c r="E8" s="56"/>
      <c r="F8" s="17">
        <f>COUNTA(F6:F7)</f>
        <v>2</v>
      </c>
      <c r="G8" s="24" t="s">
        <v>0</v>
      </c>
      <c r="H8" s="23">
        <f>SUM(H6:H7)</f>
        <v>240000</v>
      </c>
    </row>
  </sheetData>
  <mergeCells count="9">
    <mergeCell ref="D8:E8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7" xr:uid="{D52706B0-2FF8-48BA-8488-A511DA081AE1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7" xr:uid="{83B87C7C-E876-4F4D-B37C-DEAFA0754674}">
      <formula1>"정부기관 업무관계자,내부임직원, 대외기관 업무관계자, 기타 업무관계자"</formula1>
    </dataValidation>
    <dataValidation type="list" allowBlank="1" showInputMessage="1" showErrorMessage="1" sqref="F6:F7" xr:uid="{AE22CD1B-31FD-42F6-A569-12FD7ACD051A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440F-3AD5-4ECA-A151-79E3E9BC819D}">
  <dimension ref="A1:H11"/>
  <sheetViews>
    <sheetView zoomScaleNormal="100"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60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26" t="s">
        <v>3</v>
      </c>
      <c r="C5" s="26" t="s">
        <v>2</v>
      </c>
      <c r="D5" s="58"/>
      <c r="E5" s="58"/>
      <c r="F5" s="58"/>
      <c r="G5" s="58"/>
      <c r="H5" s="58"/>
    </row>
    <row r="6" spans="1:8" ht="42.75" customHeight="1" x14ac:dyDescent="0.3">
      <c r="A6" s="6">
        <v>45748</v>
      </c>
      <c r="B6" s="7" t="s">
        <v>12</v>
      </c>
      <c r="C6" s="8" t="s">
        <v>59</v>
      </c>
      <c r="D6" s="9" t="s">
        <v>58</v>
      </c>
      <c r="E6" s="10" t="s">
        <v>10</v>
      </c>
      <c r="F6" s="10" t="s">
        <v>11</v>
      </c>
      <c r="G6" s="11">
        <v>7</v>
      </c>
      <c r="H6" s="12">
        <v>168000</v>
      </c>
    </row>
    <row r="7" spans="1:8" ht="36.75" customHeight="1" x14ac:dyDescent="0.3">
      <c r="A7" s="27">
        <v>45758</v>
      </c>
      <c r="B7" s="7" t="s">
        <v>12</v>
      </c>
      <c r="C7" s="8" t="s">
        <v>57</v>
      </c>
      <c r="D7" s="9" t="s">
        <v>56</v>
      </c>
      <c r="E7" s="10" t="s">
        <v>10</v>
      </c>
      <c r="F7" s="10" t="s">
        <v>11</v>
      </c>
      <c r="G7" s="11">
        <v>2</v>
      </c>
      <c r="H7" s="12">
        <v>30000</v>
      </c>
    </row>
    <row r="8" spans="1:8" ht="36.75" customHeight="1" x14ac:dyDescent="0.3">
      <c r="A8" s="6">
        <v>45768</v>
      </c>
      <c r="B8" s="7" t="s">
        <v>12</v>
      </c>
      <c r="C8" s="13" t="s">
        <v>55</v>
      </c>
      <c r="D8" s="9" t="s">
        <v>54</v>
      </c>
      <c r="E8" s="10" t="s">
        <v>10</v>
      </c>
      <c r="F8" s="10" t="s">
        <v>11</v>
      </c>
      <c r="G8" s="11">
        <v>4</v>
      </c>
      <c r="H8" s="12">
        <v>219000</v>
      </c>
    </row>
    <row r="9" spans="1:8" ht="36.75" customHeight="1" x14ac:dyDescent="0.3">
      <c r="A9" s="6">
        <v>45771</v>
      </c>
      <c r="B9" s="7" t="s">
        <v>12</v>
      </c>
      <c r="C9" s="13" t="s">
        <v>53</v>
      </c>
      <c r="D9" s="34" t="s">
        <v>52</v>
      </c>
      <c r="E9" s="33" t="s">
        <v>10</v>
      </c>
      <c r="F9" s="33" t="s">
        <v>11</v>
      </c>
      <c r="G9" s="32">
        <v>6</v>
      </c>
      <c r="H9" s="12">
        <v>182000</v>
      </c>
    </row>
    <row r="10" spans="1:8" ht="36.75" customHeight="1" x14ac:dyDescent="0.3">
      <c r="A10" s="6">
        <v>45771</v>
      </c>
      <c r="B10" s="7" t="s">
        <v>12</v>
      </c>
      <c r="C10" s="13" t="s">
        <v>51</v>
      </c>
      <c r="D10" s="9" t="s">
        <v>50</v>
      </c>
      <c r="E10" s="33" t="s">
        <v>10</v>
      </c>
      <c r="F10" s="33" t="s">
        <v>11</v>
      </c>
      <c r="G10" s="32">
        <v>8</v>
      </c>
      <c r="H10" s="12">
        <v>327200</v>
      </c>
    </row>
    <row r="11" spans="1:8" ht="36.75" customHeight="1" x14ac:dyDescent="0.3">
      <c r="A11" s="14"/>
      <c r="B11" s="15" t="s">
        <v>1</v>
      </c>
      <c r="C11" s="16" t="str">
        <f>COUNTA(C6:C9)&amp;"건"</f>
        <v>4건</v>
      </c>
      <c r="D11" s="56" t="s">
        <v>0</v>
      </c>
      <c r="E11" s="56"/>
      <c r="F11" s="38">
        <f>COUNTA(F6:F10)</f>
        <v>5</v>
      </c>
      <c r="G11" s="37" t="s">
        <v>0</v>
      </c>
      <c r="H11" s="39">
        <f>SUM(H6:H10)</f>
        <v>926200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C4D8138D-B3B5-455C-B533-9F803FAA5ADF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5B1B691B-E2F1-4EAD-B3AF-6D8697BA46AD}">
      <formula1>"정부기관 업무관계자,내부임직원, 대외기관 업무관계자, 기타 업무관계자"</formula1>
    </dataValidation>
    <dataValidation type="list" allowBlank="1" showInputMessage="1" showErrorMessage="1" sqref="F6:F10" xr:uid="{143E7725-9FFF-4571-97E1-16355AB41BF7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903EA-6910-42EB-8F5A-66339F3968E4}">
  <dimension ref="A1:H10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37.25" style="1" bestFit="1" customWidth="1"/>
    <col min="3" max="3" width="55.5" style="1" customWidth="1"/>
    <col min="4" max="4" width="16.625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61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36" t="s">
        <v>3</v>
      </c>
      <c r="C5" s="36" t="s">
        <v>2</v>
      </c>
      <c r="D5" s="58"/>
      <c r="E5" s="58"/>
      <c r="F5" s="58"/>
      <c r="G5" s="58"/>
      <c r="H5" s="58"/>
    </row>
    <row r="6" spans="1:8" ht="42.75" customHeight="1" x14ac:dyDescent="0.3">
      <c r="A6" s="27">
        <v>45792</v>
      </c>
      <c r="B6" s="28" t="s">
        <v>12</v>
      </c>
      <c r="C6" s="13" t="s">
        <v>62</v>
      </c>
      <c r="D6" s="9" t="s">
        <v>47</v>
      </c>
      <c r="E6" s="29" t="s">
        <v>10</v>
      </c>
      <c r="F6" s="29" t="s">
        <v>11</v>
      </c>
      <c r="G6" s="30">
        <v>3</v>
      </c>
      <c r="H6" s="31">
        <v>142000</v>
      </c>
    </row>
    <row r="7" spans="1:8" ht="36.75" customHeight="1" x14ac:dyDescent="0.3">
      <c r="A7" s="27">
        <v>45797</v>
      </c>
      <c r="B7" s="28" t="s">
        <v>12</v>
      </c>
      <c r="C7" s="13" t="s">
        <v>63</v>
      </c>
      <c r="D7" s="9" t="s">
        <v>23</v>
      </c>
      <c r="E7" s="29" t="s">
        <v>10</v>
      </c>
      <c r="F7" s="29" t="s">
        <v>11</v>
      </c>
      <c r="G7" s="30">
        <v>6</v>
      </c>
      <c r="H7" s="31">
        <v>272000</v>
      </c>
    </row>
    <row r="8" spans="1:8" ht="36.75" customHeight="1" x14ac:dyDescent="0.3">
      <c r="A8" s="27">
        <v>45803</v>
      </c>
      <c r="B8" s="28" t="s">
        <v>12</v>
      </c>
      <c r="C8" s="13" t="s">
        <v>64</v>
      </c>
      <c r="D8" s="9" t="s">
        <v>65</v>
      </c>
      <c r="E8" s="29" t="s">
        <v>10</v>
      </c>
      <c r="F8" s="29" t="s">
        <v>11</v>
      </c>
      <c r="G8" s="30">
        <v>7</v>
      </c>
      <c r="H8" s="31">
        <v>254500</v>
      </c>
    </row>
    <row r="9" spans="1:8" ht="36.75" customHeight="1" x14ac:dyDescent="0.3">
      <c r="A9" s="27">
        <v>45804</v>
      </c>
      <c r="B9" s="28" t="s">
        <v>12</v>
      </c>
      <c r="C9" s="13" t="s">
        <v>66</v>
      </c>
      <c r="D9" s="42" t="s">
        <v>67</v>
      </c>
      <c r="E9" s="43" t="s">
        <v>68</v>
      </c>
      <c r="F9" s="43" t="s">
        <v>11</v>
      </c>
      <c r="G9" s="44">
        <v>4</v>
      </c>
      <c r="H9" s="31">
        <v>100000</v>
      </c>
    </row>
    <row r="10" spans="1:8" ht="36.75" customHeight="1" x14ac:dyDescent="0.3">
      <c r="A10" s="14"/>
      <c r="B10" s="15" t="s">
        <v>1</v>
      </c>
      <c r="C10" s="16" t="str">
        <f>COUNTA(C6:C9)&amp;"건"</f>
        <v>4건</v>
      </c>
      <c r="D10" s="56" t="s">
        <v>0</v>
      </c>
      <c r="E10" s="56"/>
      <c r="F10" s="38">
        <f>COUNTA(F6:F9)</f>
        <v>4</v>
      </c>
      <c r="G10" s="37" t="s">
        <v>0</v>
      </c>
      <c r="H10" s="39">
        <f>SUM(H6:H9)</f>
        <v>768500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9" xr:uid="{91EC3000-3ECD-4239-9EBC-AAF729457A7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9" xr:uid="{6F993281-6BA3-42B8-92BE-DE663972F141}">
      <formula1>"정부기관 업무관계자,내부임직원, 대외기관 업무관계자, 기타 업무관계자"</formula1>
    </dataValidation>
    <dataValidation type="list" allowBlank="1" showInputMessage="1" showErrorMessage="1" sqref="F6:F9" xr:uid="{2F13C18F-9857-4780-AD2D-BD34370219AD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C4060-8B9A-4CC6-9627-1E5161E54B14}">
  <dimension ref="A1:H10"/>
  <sheetViews>
    <sheetView workbookViewId="0">
      <selection activeCell="G10" sqref="G10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61.12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69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41" t="s">
        <v>3</v>
      </c>
      <c r="C5" s="41" t="s">
        <v>2</v>
      </c>
      <c r="D5" s="58"/>
      <c r="E5" s="58"/>
      <c r="F5" s="58"/>
      <c r="G5" s="58"/>
      <c r="H5" s="58"/>
    </row>
    <row r="6" spans="1:8" ht="42.75" customHeight="1" x14ac:dyDescent="0.3">
      <c r="A6" s="27">
        <v>45820</v>
      </c>
      <c r="B6" s="28" t="s">
        <v>12</v>
      </c>
      <c r="C6" s="13" t="s">
        <v>70</v>
      </c>
      <c r="D6" s="9" t="s">
        <v>71</v>
      </c>
      <c r="E6" s="29" t="s">
        <v>10</v>
      </c>
      <c r="F6" s="29" t="s">
        <v>11</v>
      </c>
      <c r="G6" s="30">
        <v>9</v>
      </c>
      <c r="H6" s="31">
        <v>338000</v>
      </c>
    </row>
    <row r="7" spans="1:8" ht="36.75" customHeight="1" x14ac:dyDescent="0.3">
      <c r="A7" s="27">
        <v>45831</v>
      </c>
      <c r="B7" s="28" t="s">
        <v>12</v>
      </c>
      <c r="C7" s="13" t="s">
        <v>72</v>
      </c>
      <c r="D7" s="9" t="s">
        <v>71</v>
      </c>
      <c r="E7" s="29" t="s">
        <v>10</v>
      </c>
      <c r="F7" s="29" t="s">
        <v>11</v>
      </c>
      <c r="G7" s="30">
        <v>5</v>
      </c>
      <c r="H7" s="31">
        <v>260000</v>
      </c>
    </row>
    <row r="8" spans="1:8" ht="36.75" customHeight="1" x14ac:dyDescent="0.3">
      <c r="A8" s="27">
        <v>45832</v>
      </c>
      <c r="B8" s="28" t="s">
        <v>12</v>
      </c>
      <c r="C8" s="13" t="s">
        <v>73</v>
      </c>
      <c r="D8" s="9" t="s">
        <v>74</v>
      </c>
      <c r="E8" s="29" t="s">
        <v>10</v>
      </c>
      <c r="F8" s="29" t="s">
        <v>11</v>
      </c>
      <c r="G8" s="30">
        <v>6</v>
      </c>
      <c r="H8" s="31">
        <v>265000</v>
      </c>
    </row>
    <row r="9" spans="1:8" ht="36.75" customHeight="1" x14ac:dyDescent="0.3">
      <c r="A9" s="27">
        <v>45838</v>
      </c>
      <c r="B9" s="28" t="s">
        <v>12</v>
      </c>
      <c r="C9" s="13" t="s">
        <v>75</v>
      </c>
      <c r="D9" s="42" t="s">
        <v>76</v>
      </c>
      <c r="E9" s="43" t="s">
        <v>10</v>
      </c>
      <c r="F9" s="43" t="s">
        <v>11</v>
      </c>
      <c r="G9" s="44">
        <v>7</v>
      </c>
      <c r="H9" s="31">
        <v>326500</v>
      </c>
    </row>
    <row r="10" spans="1:8" ht="36.75" customHeight="1" x14ac:dyDescent="0.3">
      <c r="A10" s="14"/>
      <c r="B10" s="15" t="s">
        <v>1</v>
      </c>
      <c r="C10" s="16" t="str">
        <f>COUNTA(C6:C9)&amp;"건"</f>
        <v>4건</v>
      </c>
      <c r="D10" s="56" t="s">
        <v>0</v>
      </c>
      <c r="E10" s="56"/>
      <c r="F10" s="17">
        <f>COUNTA(F6:F9)</f>
        <v>4</v>
      </c>
      <c r="G10" s="40" t="s">
        <v>0</v>
      </c>
      <c r="H10" s="19">
        <f>SUM(H6:H9)</f>
        <v>1189500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9" xr:uid="{1F900986-428A-494C-AD4E-09E90FFB3887}">
      <formula1>"카드, 현금"</formula1>
    </dataValidation>
    <dataValidation type="list" allowBlank="1" showInputMessage="1" showErrorMessage="1" sqref="E6:E9" xr:uid="{F4678133-AEB2-4BF0-AEA1-CB90D0CB9E99}">
      <formula1>"정부기관 업무관계자,내부임직원, 대외기관 업무관계자, 기타 업무관계자"</formula1>
    </dataValidation>
    <dataValidation type="list" allowBlank="1" showInputMessage="1" showErrorMessage="1" sqref="B6:B9" xr:uid="{1A1069EC-A4EF-4BD8-A74D-3E336FE83CFD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56B9B-4B06-401C-9BA9-E52E23DD3CA7}">
  <dimension ref="A1:H11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61.12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77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46" t="s">
        <v>3</v>
      </c>
      <c r="C5" s="46" t="s">
        <v>2</v>
      </c>
      <c r="D5" s="58"/>
      <c r="E5" s="58"/>
      <c r="F5" s="58"/>
      <c r="G5" s="58"/>
      <c r="H5" s="58"/>
    </row>
    <row r="6" spans="1:8" ht="42.75" customHeight="1" x14ac:dyDescent="0.3">
      <c r="A6" s="27">
        <v>45845</v>
      </c>
      <c r="B6" s="28" t="s">
        <v>12</v>
      </c>
      <c r="C6" s="13" t="s">
        <v>78</v>
      </c>
      <c r="D6" s="9" t="s">
        <v>47</v>
      </c>
      <c r="E6" s="29" t="s">
        <v>10</v>
      </c>
      <c r="F6" s="29" t="s">
        <v>11</v>
      </c>
      <c r="G6" s="30">
        <v>7</v>
      </c>
      <c r="H6" s="31">
        <v>266000</v>
      </c>
    </row>
    <row r="7" spans="1:8" ht="42.75" customHeight="1" x14ac:dyDescent="0.3">
      <c r="A7" s="27">
        <v>45848</v>
      </c>
      <c r="B7" s="28" t="s">
        <v>12</v>
      </c>
      <c r="C7" s="13" t="s">
        <v>79</v>
      </c>
      <c r="D7" s="9" t="s">
        <v>41</v>
      </c>
      <c r="E7" s="29" t="s">
        <v>10</v>
      </c>
      <c r="F7" s="29" t="s">
        <v>11</v>
      </c>
      <c r="G7" s="30">
        <v>6</v>
      </c>
      <c r="H7" s="12">
        <v>138000</v>
      </c>
    </row>
    <row r="8" spans="1:8" ht="36.75" customHeight="1" x14ac:dyDescent="0.3">
      <c r="A8" s="27">
        <v>45854</v>
      </c>
      <c r="B8" s="28" t="s">
        <v>12</v>
      </c>
      <c r="C8" s="13" t="s">
        <v>80</v>
      </c>
      <c r="D8" s="9" t="s">
        <v>74</v>
      </c>
      <c r="E8" s="29" t="s">
        <v>10</v>
      </c>
      <c r="F8" s="29" t="s">
        <v>11</v>
      </c>
      <c r="G8" s="30">
        <v>7</v>
      </c>
      <c r="H8" s="31">
        <v>340000</v>
      </c>
    </row>
    <row r="9" spans="1:8" ht="36.75" customHeight="1" x14ac:dyDescent="0.3">
      <c r="A9" s="27">
        <v>45855</v>
      </c>
      <c r="B9" s="28" t="s">
        <v>12</v>
      </c>
      <c r="C9" s="13" t="s">
        <v>81</v>
      </c>
      <c r="D9" s="9" t="s">
        <v>47</v>
      </c>
      <c r="E9" s="29" t="s">
        <v>10</v>
      </c>
      <c r="F9" s="29" t="s">
        <v>11</v>
      </c>
      <c r="G9" s="30">
        <v>4</v>
      </c>
      <c r="H9" s="31">
        <v>200000</v>
      </c>
    </row>
    <row r="10" spans="1:8" ht="36.75" customHeight="1" x14ac:dyDescent="0.3">
      <c r="A10" s="27">
        <v>45859</v>
      </c>
      <c r="B10" s="28" t="s">
        <v>12</v>
      </c>
      <c r="C10" s="13" t="s">
        <v>82</v>
      </c>
      <c r="D10" s="9" t="s">
        <v>23</v>
      </c>
      <c r="E10" s="43" t="s">
        <v>10</v>
      </c>
      <c r="F10" s="29" t="s">
        <v>11</v>
      </c>
      <c r="G10" s="44">
        <v>7</v>
      </c>
      <c r="H10" s="31">
        <v>340000</v>
      </c>
    </row>
    <row r="11" spans="1:8" ht="36.75" customHeight="1" x14ac:dyDescent="0.3">
      <c r="A11" s="14"/>
      <c r="B11" s="15" t="s">
        <v>1</v>
      </c>
      <c r="C11" s="16" t="str">
        <f>COUNTA(C6:C10)&amp;"건"</f>
        <v>5건</v>
      </c>
      <c r="D11" s="56" t="s">
        <v>0</v>
      </c>
      <c r="E11" s="56"/>
      <c r="F11" s="17">
        <f>COUNTA(F6:F10)</f>
        <v>5</v>
      </c>
      <c r="G11" s="45" t="s">
        <v>0</v>
      </c>
      <c r="H11" s="19">
        <f>SUM(H6:H10)</f>
        <v>1284000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AA300008-2A87-49A5-B839-CC3E08C21DA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FF427B73-30FB-4268-80F3-E7A3BF6EEEB9}">
      <formula1>"정부기관 업무관계자,내부임직원, 대외기관 업무관계자, 기타 업무관계자"</formula1>
    </dataValidation>
    <dataValidation type="list" allowBlank="1" showInputMessage="1" showErrorMessage="1" sqref="F6:F10" xr:uid="{C1392FDD-14C9-4EE5-B422-BFC230C82DC3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14237-858D-45B0-8002-2ADB4F86747A}">
  <dimension ref="A1:H8"/>
  <sheetViews>
    <sheetView workbookViewId="0">
      <selection sqref="A1:H1"/>
    </sheetView>
  </sheetViews>
  <sheetFormatPr defaultRowHeight="24" customHeight="1" x14ac:dyDescent="0.3"/>
  <cols>
    <col min="1" max="1" width="15.5" style="1" customWidth="1"/>
    <col min="2" max="2" width="28.25" style="1" bestFit="1" customWidth="1"/>
    <col min="3" max="3" width="61.12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83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48" t="s">
        <v>3</v>
      </c>
      <c r="C5" s="48" t="s">
        <v>2</v>
      </c>
      <c r="D5" s="58"/>
      <c r="E5" s="58"/>
      <c r="F5" s="58"/>
      <c r="G5" s="58"/>
      <c r="H5" s="58"/>
    </row>
    <row r="6" spans="1:8" ht="42.75" customHeight="1" x14ac:dyDescent="0.3">
      <c r="A6" s="27">
        <v>45875</v>
      </c>
      <c r="B6" s="28" t="s">
        <v>12</v>
      </c>
      <c r="C6" s="13" t="s">
        <v>84</v>
      </c>
      <c r="D6" s="9" t="s">
        <v>85</v>
      </c>
      <c r="E6" s="29" t="s">
        <v>10</v>
      </c>
      <c r="F6" s="29" t="s">
        <v>11</v>
      </c>
      <c r="G6" s="30">
        <v>8</v>
      </c>
      <c r="H6" s="31">
        <v>259900</v>
      </c>
    </row>
    <row r="7" spans="1:8" ht="42.75" customHeight="1" x14ac:dyDescent="0.3">
      <c r="A7" s="27">
        <v>45880</v>
      </c>
      <c r="B7" s="28" t="s">
        <v>12</v>
      </c>
      <c r="C7" s="13" t="s">
        <v>86</v>
      </c>
      <c r="D7" s="9" t="s">
        <v>47</v>
      </c>
      <c r="E7" s="29" t="s">
        <v>10</v>
      </c>
      <c r="F7" s="29" t="s">
        <v>11</v>
      </c>
      <c r="G7" s="30">
        <v>4</v>
      </c>
      <c r="H7" s="31">
        <v>184000</v>
      </c>
    </row>
    <row r="8" spans="1:8" ht="36.75" customHeight="1" x14ac:dyDescent="0.3">
      <c r="A8" s="14"/>
      <c r="B8" s="15" t="s">
        <v>1</v>
      </c>
      <c r="C8" s="16" t="str">
        <f>COUNTA(C6:C7)&amp;"건"</f>
        <v>2건</v>
      </c>
      <c r="D8" s="56" t="s">
        <v>0</v>
      </c>
      <c r="E8" s="56"/>
      <c r="F8" s="17">
        <f>COUNTA(F6:F7)</f>
        <v>2</v>
      </c>
      <c r="G8" s="47" t="s">
        <v>0</v>
      </c>
      <c r="H8" s="19">
        <f>SUM(H6:H7)</f>
        <v>443900</v>
      </c>
    </row>
  </sheetData>
  <mergeCells count="9">
    <mergeCell ref="D8:E8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7" xr:uid="{3EA872AA-A379-48DE-9DD2-F3052147BF81}">
      <formula1>"카드, 현금"</formula1>
    </dataValidation>
    <dataValidation type="list" allowBlank="1" showInputMessage="1" showErrorMessage="1" sqref="E6:E7" xr:uid="{DCD2C3F9-31EA-4028-828B-4980ACC56F43}">
      <formula1>"정부기관 업무관계자,내부임직원, 대외기관 업무관계자, 기타 업무관계자"</formula1>
    </dataValidation>
    <dataValidation type="list" allowBlank="1" showInputMessage="1" showErrorMessage="1" sqref="B6:B7" xr:uid="{151AC442-B4DD-4558-B2FB-90DFF2ECC44D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96910-7C7E-4182-A414-05DC8E691B72}">
  <dimension ref="A1:H11"/>
  <sheetViews>
    <sheetView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2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87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50" t="s">
        <v>3</v>
      </c>
      <c r="C5" s="50" t="s">
        <v>2</v>
      </c>
      <c r="D5" s="58"/>
      <c r="E5" s="58"/>
      <c r="F5" s="58"/>
      <c r="G5" s="58"/>
      <c r="H5" s="58"/>
    </row>
    <row r="6" spans="1:8" s="53" customFormat="1" ht="42.75" customHeight="1" x14ac:dyDescent="0.3">
      <c r="A6" s="27">
        <v>45902</v>
      </c>
      <c r="B6" s="28" t="s">
        <v>12</v>
      </c>
      <c r="C6" s="13" t="s">
        <v>88</v>
      </c>
      <c r="D6" s="9" t="s">
        <v>67</v>
      </c>
      <c r="E6" s="29" t="s">
        <v>10</v>
      </c>
      <c r="F6" s="29" t="s">
        <v>11</v>
      </c>
      <c r="G6" s="30">
        <v>6</v>
      </c>
      <c r="H6" s="31">
        <v>219000</v>
      </c>
    </row>
    <row r="7" spans="1:8" s="53" customFormat="1" ht="42.75" customHeight="1" x14ac:dyDescent="0.3">
      <c r="A7" s="27">
        <v>45903</v>
      </c>
      <c r="B7" s="28" t="s">
        <v>12</v>
      </c>
      <c r="C7" s="13" t="s">
        <v>89</v>
      </c>
      <c r="D7" s="9" t="s">
        <v>90</v>
      </c>
      <c r="E7" s="29" t="s">
        <v>10</v>
      </c>
      <c r="F7" s="29" t="s">
        <v>11</v>
      </c>
      <c r="G7" s="30">
        <v>6</v>
      </c>
      <c r="H7" s="31">
        <v>174000</v>
      </c>
    </row>
    <row r="8" spans="1:8" s="53" customFormat="1" ht="42.75" customHeight="1" x14ac:dyDescent="0.3">
      <c r="A8" s="27">
        <v>45916</v>
      </c>
      <c r="B8" s="28" t="s">
        <v>12</v>
      </c>
      <c r="C8" s="13" t="s">
        <v>91</v>
      </c>
      <c r="D8" s="9" t="s">
        <v>92</v>
      </c>
      <c r="E8" s="29" t="s">
        <v>10</v>
      </c>
      <c r="F8" s="29" t="s">
        <v>11</v>
      </c>
      <c r="G8" s="30">
        <v>10</v>
      </c>
      <c r="H8" s="31">
        <v>255000</v>
      </c>
    </row>
    <row r="9" spans="1:8" s="53" customFormat="1" ht="42.75" customHeight="1" x14ac:dyDescent="0.3">
      <c r="A9" s="27">
        <v>45922</v>
      </c>
      <c r="B9" s="28" t="s">
        <v>12</v>
      </c>
      <c r="C9" s="13" t="s">
        <v>93</v>
      </c>
      <c r="D9" s="9" t="s">
        <v>94</v>
      </c>
      <c r="E9" s="29" t="s">
        <v>10</v>
      </c>
      <c r="F9" s="29" t="s">
        <v>11</v>
      </c>
      <c r="G9" s="30">
        <v>8</v>
      </c>
      <c r="H9" s="31">
        <v>358500</v>
      </c>
    </row>
    <row r="10" spans="1:8" s="53" customFormat="1" ht="42.75" customHeight="1" x14ac:dyDescent="0.3">
      <c r="A10" s="27">
        <v>45923</v>
      </c>
      <c r="B10" s="28" t="s">
        <v>12</v>
      </c>
      <c r="C10" s="13" t="s">
        <v>95</v>
      </c>
      <c r="D10" s="9" t="s">
        <v>47</v>
      </c>
      <c r="E10" s="29" t="s">
        <v>10</v>
      </c>
      <c r="F10" s="29" t="s">
        <v>11</v>
      </c>
      <c r="G10" s="30">
        <v>11</v>
      </c>
      <c r="H10" s="31">
        <v>434000</v>
      </c>
    </row>
    <row r="11" spans="1:8" ht="36.75" customHeight="1" x14ac:dyDescent="0.3">
      <c r="A11" s="14"/>
      <c r="B11" s="15" t="s">
        <v>1</v>
      </c>
      <c r="C11" s="16" t="str">
        <f>COUNTA(C6:C10)&amp;"건"</f>
        <v>5건</v>
      </c>
      <c r="D11" s="56" t="s">
        <v>0</v>
      </c>
      <c r="E11" s="56"/>
      <c r="F11" s="17">
        <f>COUNTA(F6:F10)</f>
        <v>5</v>
      </c>
      <c r="G11" s="49" t="s">
        <v>0</v>
      </c>
      <c r="H11" s="19">
        <f>SUM(H6:H10)</f>
        <v>1440500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0" xr:uid="{4B24D370-6608-45EF-BB5E-0A1B0CF35543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0" xr:uid="{52A5A30E-15C2-4865-A4B0-DD7AFA11CD1C}">
      <formula1>"정부기관 업무관계자,내부임직원, 대외기관 업무관계자, 기타 업무관계자"</formula1>
    </dataValidation>
    <dataValidation type="list" allowBlank="1" showInputMessage="1" showErrorMessage="1" sqref="F6:F10" xr:uid="{208CFE44-1EB6-4256-B934-24D50A790747}">
      <formula1>"카드, 현금"</formula1>
    </dataValidation>
  </dataValidation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5F9B6-4A67-41AD-8ED7-60FB6EA8259E}">
  <sheetPr>
    <pageSetUpPr fitToPage="1"/>
  </sheetPr>
  <dimension ref="A1:H10"/>
  <sheetViews>
    <sheetView workbookViewId="0">
      <selection sqref="A1:H1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2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96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52" t="s">
        <v>3</v>
      </c>
      <c r="C5" s="52" t="s">
        <v>2</v>
      </c>
      <c r="D5" s="58"/>
      <c r="E5" s="58"/>
      <c r="F5" s="58"/>
      <c r="G5" s="58"/>
      <c r="H5" s="58"/>
    </row>
    <row r="6" spans="1:8" s="53" customFormat="1" ht="42.75" customHeight="1" x14ac:dyDescent="0.3">
      <c r="A6" s="27">
        <v>45945</v>
      </c>
      <c r="B6" s="28" t="s">
        <v>12</v>
      </c>
      <c r="C6" s="13" t="s">
        <v>97</v>
      </c>
      <c r="D6" s="9" t="s">
        <v>98</v>
      </c>
      <c r="E6" s="29" t="s">
        <v>10</v>
      </c>
      <c r="F6" s="29" t="s">
        <v>11</v>
      </c>
      <c r="G6" s="30">
        <v>6</v>
      </c>
      <c r="H6" s="31">
        <v>261000</v>
      </c>
    </row>
    <row r="7" spans="1:8" s="53" customFormat="1" ht="42.75" customHeight="1" x14ac:dyDescent="0.3">
      <c r="A7" s="27">
        <v>45947</v>
      </c>
      <c r="B7" s="28" t="s">
        <v>12</v>
      </c>
      <c r="C7" s="13" t="s">
        <v>99</v>
      </c>
      <c r="D7" s="9" t="s">
        <v>47</v>
      </c>
      <c r="E7" s="29" t="s">
        <v>10</v>
      </c>
      <c r="F7" s="29" t="s">
        <v>11</v>
      </c>
      <c r="G7" s="30">
        <v>4</v>
      </c>
      <c r="H7" s="31">
        <v>199000</v>
      </c>
    </row>
    <row r="8" spans="1:8" s="53" customFormat="1" ht="42.75" customHeight="1" x14ac:dyDescent="0.3">
      <c r="A8" s="27">
        <v>45952</v>
      </c>
      <c r="B8" s="28" t="s">
        <v>12</v>
      </c>
      <c r="C8" s="13" t="s">
        <v>100</v>
      </c>
      <c r="D8" s="9" t="s">
        <v>74</v>
      </c>
      <c r="E8" s="29" t="s">
        <v>10</v>
      </c>
      <c r="F8" s="29" t="s">
        <v>11</v>
      </c>
      <c r="G8" s="30">
        <v>10</v>
      </c>
      <c r="H8" s="31">
        <v>445000</v>
      </c>
    </row>
    <row r="9" spans="1:8" s="53" customFormat="1" ht="42.75" customHeight="1" x14ac:dyDescent="0.3">
      <c r="A9" s="27">
        <v>45959</v>
      </c>
      <c r="B9" s="28" t="s">
        <v>12</v>
      </c>
      <c r="C9" s="13" t="s">
        <v>101</v>
      </c>
      <c r="D9" s="9" t="s">
        <v>98</v>
      </c>
      <c r="E9" s="29" t="s">
        <v>10</v>
      </c>
      <c r="F9" s="29" t="s">
        <v>11</v>
      </c>
      <c r="G9" s="30">
        <v>8</v>
      </c>
      <c r="H9" s="31">
        <v>376000</v>
      </c>
    </row>
    <row r="10" spans="1:8" ht="36.75" customHeight="1" x14ac:dyDescent="0.3">
      <c r="A10" s="14"/>
      <c r="B10" s="15" t="s">
        <v>1</v>
      </c>
      <c r="C10" s="16" t="str">
        <f>COUNTA(C6:C9)&amp;"건"</f>
        <v>4건</v>
      </c>
      <c r="D10" s="56" t="s">
        <v>0</v>
      </c>
      <c r="E10" s="56"/>
      <c r="F10" s="17">
        <f>COUNTA(F6:F9)</f>
        <v>4</v>
      </c>
      <c r="G10" s="51" t="s">
        <v>0</v>
      </c>
      <c r="H10" s="19">
        <f>SUM(H6:H9)</f>
        <v>1281000</v>
      </c>
    </row>
  </sheetData>
  <mergeCells count="9">
    <mergeCell ref="D10:E10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F6:F9" xr:uid="{4D3343C2-1213-4FED-B31C-975AE8202022}">
      <formula1>"카드, 현금"</formula1>
    </dataValidation>
    <dataValidation type="list" allowBlank="1" showInputMessage="1" showErrorMessage="1" sqref="E6:E9" xr:uid="{9BD4CB06-CD55-42BA-B479-28B3B3F46CAC}">
      <formula1>"정부기관 업무관계자,내부임직원, 대외기관 업무관계자, 기타 업무관계자"</formula1>
    </dataValidation>
    <dataValidation type="list" allowBlank="1" showInputMessage="1" showErrorMessage="1" sqref="B6:B9" xr:uid="{D4D5731B-11F9-42A6-8EDC-5C23771B1DD1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  <pageSetup paperSize="9" scale="6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222CB-6F76-4F60-9264-67307D9ABBF1}">
  <dimension ref="A1:H12"/>
  <sheetViews>
    <sheetView tabSelected="1" workbookViewId="0">
      <selection sqref="A1:H1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2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57" t="s">
        <v>102</v>
      </c>
      <c r="B1" s="57"/>
      <c r="C1" s="57"/>
      <c r="D1" s="57"/>
      <c r="E1" s="57"/>
      <c r="F1" s="57"/>
      <c r="G1" s="57"/>
      <c r="H1" s="57"/>
    </row>
    <row r="2" spans="1:8" ht="24" customHeight="1" x14ac:dyDescent="0.3">
      <c r="A2" s="4" t="s">
        <v>9</v>
      </c>
      <c r="B2" s="2"/>
    </row>
    <row r="3" spans="1:8" ht="24" customHeight="1" x14ac:dyDescent="0.3">
      <c r="B3" s="3"/>
    </row>
    <row r="4" spans="1:8" ht="31.5" customHeight="1" x14ac:dyDescent="0.3">
      <c r="A4" s="58" t="s">
        <v>8</v>
      </c>
      <c r="B4" s="58" t="s">
        <v>7</v>
      </c>
      <c r="C4" s="58"/>
      <c r="D4" s="58" t="s">
        <v>6</v>
      </c>
      <c r="E4" s="58" t="s">
        <v>5</v>
      </c>
      <c r="F4" s="58" t="s">
        <v>4</v>
      </c>
      <c r="G4" s="58" t="s">
        <v>13</v>
      </c>
      <c r="H4" s="58" t="s">
        <v>14</v>
      </c>
    </row>
    <row r="5" spans="1:8" ht="26.25" customHeight="1" x14ac:dyDescent="0.3">
      <c r="A5" s="58"/>
      <c r="B5" s="55" t="s">
        <v>3</v>
      </c>
      <c r="C5" s="55" t="s">
        <v>2</v>
      </c>
      <c r="D5" s="58"/>
      <c r="E5" s="58"/>
      <c r="F5" s="58"/>
      <c r="G5" s="58"/>
      <c r="H5" s="58"/>
    </row>
    <row r="6" spans="1:8" s="53" customFormat="1" ht="42.75" customHeight="1" x14ac:dyDescent="0.3">
      <c r="A6" s="27">
        <v>45965</v>
      </c>
      <c r="B6" s="28" t="s">
        <v>12</v>
      </c>
      <c r="C6" s="13" t="s">
        <v>103</v>
      </c>
      <c r="D6" s="9" t="s">
        <v>74</v>
      </c>
      <c r="E6" s="29" t="s">
        <v>10</v>
      </c>
      <c r="F6" s="29" t="s">
        <v>11</v>
      </c>
      <c r="G6" s="30">
        <v>5</v>
      </c>
      <c r="H6" s="31">
        <v>240000</v>
      </c>
    </row>
    <row r="7" spans="1:8" s="53" customFormat="1" ht="42.75" customHeight="1" x14ac:dyDescent="0.3">
      <c r="A7" s="27">
        <v>45972</v>
      </c>
      <c r="B7" s="28" t="s">
        <v>12</v>
      </c>
      <c r="C7" s="13" t="s">
        <v>104</v>
      </c>
      <c r="D7" s="9" t="s">
        <v>98</v>
      </c>
      <c r="E7" s="29" t="s">
        <v>10</v>
      </c>
      <c r="F7" s="29" t="s">
        <v>11</v>
      </c>
      <c r="G7" s="30">
        <v>8</v>
      </c>
      <c r="H7" s="31">
        <v>361000</v>
      </c>
    </row>
    <row r="8" spans="1:8" s="53" customFormat="1" ht="42.75" customHeight="1" x14ac:dyDescent="0.3">
      <c r="A8" s="27">
        <v>45974</v>
      </c>
      <c r="B8" s="28" t="s">
        <v>12</v>
      </c>
      <c r="C8" s="13" t="s">
        <v>105</v>
      </c>
      <c r="D8" s="9" t="s">
        <v>106</v>
      </c>
      <c r="E8" s="29" t="s">
        <v>10</v>
      </c>
      <c r="F8" s="29" t="s">
        <v>11</v>
      </c>
      <c r="G8" s="30">
        <v>6</v>
      </c>
      <c r="H8" s="31">
        <v>22950</v>
      </c>
    </row>
    <row r="9" spans="1:8" s="53" customFormat="1" ht="42.75" customHeight="1" x14ac:dyDescent="0.3">
      <c r="A9" s="27">
        <v>45979</v>
      </c>
      <c r="B9" s="28" t="s">
        <v>12</v>
      </c>
      <c r="C9" s="13" t="s">
        <v>105</v>
      </c>
      <c r="D9" s="9" t="s">
        <v>106</v>
      </c>
      <c r="E9" s="29" t="s">
        <v>10</v>
      </c>
      <c r="F9" s="29" t="s">
        <v>11</v>
      </c>
      <c r="G9" s="30">
        <v>9</v>
      </c>
      <c r="H9" s="31">
        <v>25100</v>
      </c>
    </row>
    <row r="10" spans="1:8" s="53" customFormat="1" ht="42.75" customHeight="1" x14ac:dyDescent="0.3">
      <c r="A10" s="27">
        <v>45979</v>
      </c>
      <c r="B10" s="28" t="s">
        <v>12</v>
      </c>
      <c r="C10" s="13" t="s">
        <v>107</v>
      </c>
      <c r="D10" s="13" t="s">
        <v>47</v>
      </c>
      <c r="E10" s="59" t="s">
        <v>10</v>
      </c>
      <c r="F10" s="59" t="s">
        <v>11</v>
      </c>
      <c r="G10" s="60">
        <v>5</v>
      </c>
      <c r="H10" s="61">
        <v>132000</v>
      </c>
    </row>
    <row r="11" spans="1:8" s="53" customFormat="1" ht="42.75" customHeight="1" x14ac:dyDescent="0.3">
      <c r="A11" s="27">
        <v>45988</v>
      </c>
      <c r="B11" s="28" t="s">
        <v>12</v>
      </c>
      <c r="C11" s="13" t="s">
        <v>108</v>
      </c>
      <c r="D11" s="9" t="s">
        <v>109</v>
      </c>
      <c r="E11" s="29" t="s">
        <v>10</v>
      </c>
      <c r="F11" s="29" t="s">
        <v>11</v>
      </c>
      <c r="G11" s="30">
        <v>6</v>
      </c>
      <c r="H11" s="31">
        <v>159000</v>
      </c>
    </row>
    <row r="12" spans="1:8" ht="36.75" customHeight="1" x14ac:dyDescent="0.3">
      <c r="A12" s="14"/>
      <c r="B12" s="15" t="s">
        <v>1</v>
      </c>
      <c r="C12" s="16" t="str">
        <f>COUNTA(C6:C11)&amp;"건"</f>
        <v>6건</v>
      </c>
      <c r="D12" s="56" t="s">
        <v>0</v>
      </c>
      <c r="E12" s="56"/>
      <c r="F12" s="17">
        <f>COUNTA(F6:F11)</f>
        <v>6</v>
      </c>
      <c r="G12" s="54" t="s">
        <v>0</v>
      </c>
      <c r="H12" s="19">
        <f>SUM(H6:H11)</f>
        <v>940050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3" type="noConversion"/>
  <dataValidations count="3">
    <dataValidation type="list" allowBlank="1" showInputMessage="1" showErrorMessage="1" sqref="B6:B11" xr:uid="{EFC3D644-BE29-453E-A661-3943A410E4F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8AD2413B-2D32-476E-9D51-1E3F797718A6}">
      <formula1>"정부기관 업무관계자,내부임직원, 대외기관 업무관계자, 기타 업무관계자"</formula1>
    </dataValidation>
    <dataValidation type="list" allowBlank="1" showInputMessage="1" showErrorMessage="1" sqref="F6:F11" xr:uid="{78539AA6-A393-48BE-9D59-F0A94CCDF2EE}">
      <formula1>"카드, 현금"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20CA9-9451-46D7-AE67-D9503752ADC0}">
  <dimension ref="B2:D14"/>
  <sheetViews>
    <sheetView workbookViewId="0">
      <selection activeCell="F16" sqref="F16"/>
    </sheetView>
  </sheetViews>
  <sheetFormatPr defaultRowHeight="16.5" x14ac:dyDescent="0.3"/>
  <cols>
    <col min="3" max="3" width="9.875" bestFit="1" customWidth="1"/>
    <col min="4" max="4" width="10.25" bestFit="1" customWidth="1"/>
  </cols>
  <sheetData>
    <row r="2" spans="2:4" x14ac:dyDescent="0.3">
      <c r="B2" t="s">
        <v>24</v>
      </c>
      <c r="C2" t="s">
        <v>25</v>
      </c>
      <c r="D2" t="s">
        <v>26</v>
      </c>
    </row>
    <row r="3" spans="2:4" x14ac:dyDescent="0.3">
      <c r="B3" t="s">
        <v>27</v>
      </c>
      <c r="C3" s="35">
        <f>'1월'!H6+'1월'!H7+'1월'!H8+'1월'!H9</f>
        <v>1157000</v>
      </c>
    </row>
    <row r="4" spans="2:4" x14ac:dyDescent="0.3">
      <c r="B4" t="s">
        <v>28</v>
      </c>
      <c r="C4" s="35">
        <f>'2월'!H6+'2월'!H7+'2월'!H8</f>
        <v>911000</v>
      </c>
      <c r="D4" s="20">
        <f>C3+C4</f>
        <v>2068000</v>
      </c>
    </row>
    <row r="5" spans="2:4" x14ac:dyDescent="0.3">
      <c r="B5" t="s">
        <v>29</v>
      </c>
      <c r="C5" s="35">
        <v>240000</v>
      </c>
      <c r="D5" s="20">
        <f>D4+C5</f>
        <v>2308000</v>
      </c>
    </row>
    <row r="6" spans="2:4" x14ac:dyDescent="0.3">
      <c r="B6" t="s">
        <v>30</v>
      </c>
      <c r="C6" s="35">
        <v>926200</v>
      </c>
      <c r="D6" s="20">
        <f>D5+C6</f>
        <v>3234200</v>
      </c>
    </row>
    <row r="7" spans="2:4" x14ac:dyDescent="0.3">
      <c r="B7" t="s">
        <v>31</v>
      </c>
      <c r="C7" s="35">
        <f>'5월'!H6+'5월'!H7+'5월'!H8+'5월'!H9</f>
        <v>768500</v>
      </c>
      <c r="D7" s="20">
        <f>D6+C7</f>
        <v>4002700</v>
      </c>
    </row>
    <row r="8" spans="2:4" x14ac:dyDescent="0.3">
      <c r="B8" t="s">
        <v>32</v>
      </c>
      <c r="C8" s="35">
        <f>'6월'!H6+'6월'!H7+'6월'!H8+'6월'!H9</f>
        <v>1189500</v>
      </c>
      <c r="D8" s="20">
        <f t="shared" ref="D8:D13" si="0">D7+C8</f>
        <v>5192200</v>
      </c>
    </row>
    <row r="9" spans="2:4" x14ac:dyDescent="0.3">
      <c r="B9" t="s">
        <v>33</v>
      </c>
      <c r="C9" s="35">
        <f>'7월'!H6+'7월'!H7+'7월'!H8+'7월'!H9+'7월'!H10</f>
        <v>1284000</v>
      </c>
      <c r="D9" s="20">
        <f t="shared" si="0"/>
        <v>6476200</v>
      </c>
    </row>
    <row r="10" spans="2:4" x14ac:dyDescent="0.3">
      <c r="B10" t="s">
        <v>34</v>
      </c>
      <c r="C10" s="35">
        <f>'8월'!H6+'8월'!H7</f>
        <v>443900</v>
      </c>
      <c r="D10" s="20">
        <f t="shared" si="0"/>
        <v>6920100</v>
      </c>
    </row>
    <row r="11" spans="2:4" x14ac:dyDescent="0.3">
      <c r="B11" t="s">
        <v>35</v>
      </c>
      <c r="C11" s="35">
        <f>'9월'!H6+'9월'!H7+'9월'!H8+'9월'!H9+'9월'!H10</f>
        <v>1440500</v>
      </c>
      <c r="D11" s="20">
        <f t="shared" si="0"/>
        <v>8360600</v>
      </c>
    </row>
    <row r="12" spans="2:4" x14ac:dyDescent="0.3">
      <c r="B12" t="s">
        <v>36</v>
      </c>
      <c r="C12" s="35">
        <f>'10월'!H6+'10월'!H7+'10월'!H8+'10월'!H9</f>
        <v>1281000</v>
      </c>
      <c r="D12" s="20">
        <f t="shared" si="0"/>
        <v>9641600</v>
      </c>
    </row>
    <row r="13" spans="2:4" x14ac:dyDescent="0.3">
      <c r="B13" t="s">
        <v>37</v>
      </c>
      <c r="C13" s="35">
        <f>'11월'!H6+'11월'!H7+'11월'!H8+'11월'!H9+'11월'!H10+'11월'!H11</f>
        <v>940050</v>
      </c>
      <c r="D13" s="20">
        <f t="shared" si="0"/>
        <v>10581650</v>
      </c>
    </row>
    <row r="14" spans="2:4" x14ac:dyDescent="0.3">
      <c r="B14" t="s">
        <v>38</v>
      </c>
      <c r="C14" s="35"/>
      <c r="D14" s="20">
        <f>D13+C14</f>
        <v>10581650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총괄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한지훈</cp:lastModifiedBy>
  <cp:lastPrinted>2016-11-02T05:43:05Z</cp:lastPrinted>
  <dcterms:created xsi:type="dcterms:W3CDTF">2015-02-04T02:00:27Z</dcterms:created>
  <dcterms:modified xsi:type="dcterms:W3CDTF">2025-12-18T07:09:01Z</dcterms:modified>
</cp:coreProperties>
</file>