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ESG총괄팀\10.공시\5.홈페이지공시\2025년\12월\"/>
    </mc:Choice>
  </mc:AlternateContent>
  <xr:revisionPtr revIDLastSave="0" documentId="13_ncr:1_{85F28C98-3C83-49A2-A0E2-7FF9CC0DD519}" xr6:coauthVersionLast="47" xr6:coauthVersionMax="47" xr10:uidLastSave="{00000000-0000-0000-0000-000000000000}"/>
  <bookViews>
    <workbookView xWindow="28680" yWindow="-120" windowWidth="29040" windowHeight="15720" activeTab="11" xr2:uid="{00000000-000D-0000-FFFF-FFFF00000000}"/>
  </bookViews>
  <sheets>
    <sheet name="1월" sheetId="96" r:id="rId1"/>
    <sheet name="2월" sheetId="101" r:id="rId2"/>
    <sheet name="3월" sheetId="103" r:id="rId3"/>
    <sheet name="4월" sheetId="104" r:id="rId4"/>
    <sheet name="5월" sheetId="105" r:id="rId5"/>
    <sheet name="6월" sheetId="106" r:id="rId6"/>
    <sheet name="7월" sheetId="107" r:id="rId7"/>
    <sheet name="8월" sheetId="108" r:id="rId8"/>
    <sheet name="9월" sheetId="109" r:id="rId9"/>
    <sheet name="10월" sheetId="110" r:id="rId10"/>
    <sheet name="11월" sheetId="111" r:id="rId11"/>
    <sheet name="12월" sheetId="112" r:id="rId12"/>
    <sheet name="총괄" sheetId="102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02" l="1"/>
  <c r="H11" i="112"/>
  <c r="C11" i="112"/>
  <c r="C13" i="102"/>
  <c r="H9" i="111"/>
  <c r="C9" i="111"/>
  <c r="C12" i="102"/>
  <c r="H20" i="110"/>
  <c r="C20" i="110"/>
  <c r="C11" i="102"/>
  <c r="H13" i="109"/>
  <c r="C13" i="109"/>
  <c r="C10" i="102"/>
  <c r="H15" i="108"/>
  <c r="C15" i="108"/>
  <c r="C9" i="102" l="1"/>
  <c r="H14" i="107"/>
  <c r="C14" i="107"/>
  <c r="C8" i="102"/>
  <c r="H18" i="106"/>
  <c r="C18" i="106"/>
  <c r="D7" i="102"/>
  <c r="C7" i="102"/>
  <c r="H11" i="105"/>
  <c r="C11" i="105"/>
  <c r="H13" i="104"/>
  <c r="C13" i="104"/>
  <c r="D6" i="102"/>
  <c r="D5" i="102"/>
  <c r="C5" i="102"/>
  <c r="H15" i="103"/>
  <c r="C15" i="103"/>
  <c r="C4" i="102"/>
  <c r="D4" i="102"/>
  <c r="D8" i="102" l="1"/>
  <c r="D9" i="102" s="1"/>
  <c r="D10" i="102" s="1"/>
  <c r="D11" i="102" s="1"/>
  <c r="D12" i="102" s="1"/>
  <c r="D13" i="102" s="1"/>
  <c r="D14" i="102" s="1"/>
  <c r="H9" i="101"/>
  <c r="C9" i="101"/>
  <c r="C9" i="96"/>
  <c r="H9" i="96" l="1"/>
</calcChain>
</file>

<file path=xl/sharedStrings.xml><?xml version="1.0" encoding="utf-8"?>
<sst xmlns="http://schemas.openxmlformats.org/spreadsheetml/2006/main" count="688" uniqueCount="103">
  <si>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</si>
  <si>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</si>
  <si>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</si>
  <si>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</si>
  <si>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</si>
  <si>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</si>
  <si>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</si>
  <si>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</si>
  <si>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</si>
  <si>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</si>
  <si>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</si>
  <si>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카드 건</t>
    <phoneticPr fontId="3" type="noConversion"/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</si>
  <si>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</si>
  <si>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</si>
  <si>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</si>
  <si>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</si>
  <si>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</si>
  <si>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</si>
  <si>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4명</t>
    <phoneticPr fontId="3" type="noConversion"/>
  </si>
  <si>
    <t>2025년 1월 업무추진비 집행내역</t>
    <phoneticPr fontId="6" type="noConversion"/>
  </si>
  <si>
    <t>E&amp;P/에너지사업본부 현안업무 협의</t>
    <phoneticPr fontId="3" type="noConversion"/>
  </si>
  <si>
    <t>미강식당</t>
  </si>
  <si>
    <t>예향정 우정혁신점</t>
  </si>
  <si>
    <t>산</t>
  </si>
  <si>
    <t>2025년 2월 업무추진비 집행내역</t>
    <phoneticPr fontId="6" type="noConversion"/>
  </si>
  <si>
    <t>구분</t>
    <phoneticPr fontId="3" type="noConversion"/>
  </si>
  <si>
    <t>금액</t>
    <phoneticPr fontId="3" type="noConversion"/>
  </si>
  <si>
    <t>누적합계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</si>
  <si>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</si>
  <si>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</si>
  <si>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</si>
  <si>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</si>
  <si>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</si>
  <si>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</si>
  <si>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</si>
  <si>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</si>
  <si>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</si>
  <si>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</si>
  <si>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</si>
  <si>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2025년 3월 업무추진비 집행내역</t>
    <phoneticPr fontId="6" type="noConversion"/>
  </si>
  <si>
    <t>가리명가 본점</t>
  </si>
  <si>
    <t>어멍</t>
  </si>
  <si>
    <t>5명</t>
    <phoneticPr fontId="3" type="noConversion"/>
  </si>
  <si>
    <t>M산업통상자원부13동</t>
  </si>
  <si>
    <t>이디야커피울산우정혁신점</t>
  </si>
  <si>
    <t>2명</t>
    <phoneticPr fontId="3" type="noConversion"/>
  </si>
  <si>
    <t>홍익궁중전통육개장울산우정혁신점</t>
  </si>
  <si>
    <t>7명</t>
    <phoneticPr fontId="3" type="noConversion"/>
  </si>
  <si>
    <t>일성복집</t>
  </si>
  <si>
    <t>돼지영농후계자우정점</t>
  </si>
  <si>
    <t>9명</t>
    <phoneticPr fontId="3" type="noConversion"/>
  </si>
  <si>
    <t>대한축산(한우마루)</t>
  </si>
  <si>
    <t>6명</t>
    <phoneticPr fontId="3" type="noConversion"/>
  </si>
  <si>
    <t>카드 9건</t>
    <phoneticPr fontId="3" type="noConversion"/>
  </si>
  <si>
    <t>2025년 4월 업무추진비 집행내역</t>
    <phoneticPr fontId="6" type="noConversion"/>
  </si>
  <si>
    <t>서강</t>
  </si>
  <si>
    <t>머스트커피</t>
  </si>
  <si>
    <t>굴촌풍경채</t>
  </si>
  <si>
    <t>교동국수</t>
  </si>
  <si>
    <t>(주)커피빈코리아 서울스퀘어점</t>
  </si>
  <si>
    <t>카드 7건</t>
    <phoneticPr fontId="3" type="noConversion"/>
  </si>
  <si>
    <t>2025년 5월 업무추진비 집행내역</t>
    <phoneticPr fontId="6" type="noConversion"/>
  </si>
  <si>
    <t>행복쌀국수</t>
  </si>
  <si>
    <t>아지야</t>
  </si>
  <si>
    <t>카드 5건</t>
    <phoneticPr fontId="3" type="noConversion"/>
  </si>
  <si>
    <t>2025년 6월 업무추진비 집행내역</t>
    <phoneticPr fontId="6" type="noConversion"/>
  </si>
  <si>
    <t>미가현영천한우</t>
  </si>
  <si>
    <t>밀양시골밥상</t>
  </si>
  <si>
    <t>59참숯구이 혁신직영점</t>
  </si>
  <si>
    <t>8명</t>
    <phoneticPr fontId="3" type="noConversion"/>
  </si>
  <si>
    <t>카페함월</t>
  </si>
  <si>
    <t>애프터룸스</t>
  </si>
  <si>
    <t>미스사이공</t>
  </si>
  <si>
    <t>엘스로스터리</t>
  </si>
  <si>
    <t>용문</t>
  </si>
  <si>
    <t>카드 12건</t>
    <phoneticPr fontId="3" type="noConversion"/>
  </si>
  <si>
    <t>2025년 7월 업무추진비 집행내역</t>
    <phoneticPr fontId="6" type="noConversion"/>
  </si>
  <si>
    <t>도쿄참치</t>
  </si>
  <si>
    <t>가야밀면갈비탕</t>
  </si>
  <si>
    <t>달삼로72번길바닷집</t>
  </si>
  <si>
    <t>투썸플레이스 울산성안달빛점</t>
  </si>
  <si>
    <t>카드 8건</t>
    <phoneticPr fontId="3" type="noConversion"/>
  </si>
  <si>
    <t>2025년 8월 업무추진비 집행내역</t>
    <phoneticPr fontId="6" type="noConversion"/>
  </si>
  <si>
    <t>던킨서울역트윈시티점</t>
  </si>
  <si>
    <t>영광횟집</t>
  </si>
  <si>
    <t>이디야커피울산우정중앙점</t>
  </si>
  <si>
    <t>디디스본점</t>
  </si>
  <si>
    <t>손가</t>
  </si>
  <si>
    <t>2025년 9월 업무추진비 집행내역</t>
    <phoneticPr fontId="6" type="noConversion"/>
  </si>
  <si>
    <t>마시코태화강국가정원점</t>
  </si>
  <si>
    <t>교촌치킨우정점</t>
  </si>
  <si>
    <t>2025년 10월 업무추진비 집행내역</t>
    <phoneticPr fontId="6" type="noConversion"/>
  </si>
  <si>
    <t>12명</t>
    <phoneticPr fontId="3" type="noConversion"/>
  </si>
  <si>
    <t>다우너커피 본점(DOWNER COFFEE)</t>
  </si>
  <si>
    <t>주)강원랜드</t>
  </si>
  <si>
    <t>찬이네가마솥감자탕</t>
  </si>
  <si>
    <t>명사촌</t>
  </si>
  <si>
    <t>카드 14건</t>
    <phoneticPr fontId="3" type="noConversion"/>
  </si>
  <si>
    <t>2025년 11월 업무추진비 집행내역</t>
    <phoneticPr fontId="6" type="noConversion"/>
  </si>
  <si>
    <t>카드 3건</t>
    <phoneticPr fontId="3" type="noConversion"/>
  </si>
  <si>
    <t>2025년 12월 업무추진비 집행내역</t>
    <phoneticPr fontId="6" type="noConversion"/>
  </si>
  <si>
    <t>울산몽블랑커피</t>
  </si>
  <si>
    <t>`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</si>
</sst>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  <numFmt numFmtId="179" formatCode="#,##0_);[Red]\(#,##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9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19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13" t="s">
        <v>3</v>
      </c>
      <c r="C5" s="13" t="s">
        <v>2</v>
      </c>
      <c r="D5" s="44"/>
      <c r="E5" s="44"/>
      <c r="F5" s="44"/>
      <c r="G5" s="44"/>
      <c r="H5" s="44"/>
    </row>
    <row r="6" spans="1:8" ht="33.75" customHeight="1">
      <c r="A6" s="6"/>
      <c r="B6" s="4"/>
      <c r="C6" s="7"/>
      <c r="D6" s="8"/>
      <c r="E6" s="9"/>
      <c r="F6" s="9"/>
      <c r="G6" s="10"/>
      <c r="H6" s="11"/>
    </row>
    <row r="7" spans="1:8" ht="33.75" customHeight="1">
      <c r="A7" s="6"/>
      <c r="B7" s="4"/>
      <c r="C7" s="7"/>
      <c r="D7" s="8"/>
      <c r="E7" s="9"/>
      <c r="F7" s="9"/>
      <c r="G7" s="10"/>
      <c r="H7" s="11"/>
    </row>
    <row r="8" spans="1:8" ht="33.75" customHeight="1">
      <c r="A8" s="6"/>
      <c r="B8" s="4"/>
      <c r="C8" s="7"/>
      <c r="D8" s="8"/>
      <c r="E8" s="9"/>
      <c r="F8" s="9"/>
      <c r="G8" s="10"/>
      <c r="H8" s="11"/>
    </row>
    <row r="9" spans="1:8" ht="40.5" customHeight="1">
      <c r="A9" s="14"/>
      <c r="B9" s="15" t="s">
        <v>1</v>
      </c>
      <c r="C9" s="16" t="str">
        <f>COUNTA(C6:C8)&amp;"건"</f>
        <v>0건</v>
      </c>
      <c r="D9" s="45" t="s">
        <v>0</v>
      </c>
      <c r="E9" s="45"/>
      <c r="F9" s="16" t="s">
        <v>11</v>
      </c>
      <c r="G9" s="17" t="s">
        <v>0</v>
      </c>
      <c r="H9" s="12">
        <f>SUM(H6:H8)</f>
        <v>0</v>
      </c>
    </row>
  </sheetData>
  <mergeCells count="9">
    <mergeCell ref="A1:H1"/>
    <mergeCell ref="H4:H5"/>
    <mergeCell ref="D9:E9"/>
    <mergeCell ref="A4:A5"/>
    <mergeCell ref="B4:C4"/>
    <mergeCell ref="D4:D5"/>
    <mergeCell ref="E4:E5"/>
    <mergeCell ref="F4:F5"/>
    <mergeCell ref="G4:G5"/>
  </mergeCells>
  <phoneticPr fontId="3" type="noConversion"/>
  <dataValidations count="3">
    <dataValidation type="list" allowBlank="1" showInputMessage="1" showErrorMessage="1" sqref="B6:B8" xr:uid="{00000000-0002-0000-0000-000000000000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8" xr:uid="{00000000-0002-0000-0000-000001000000}">
      <formula1>"정부기관 업무관계자,내부임직원, 대외기관 업무관계자, 기타 업무관계자"</formula1>
    </dataValidation>
    <dataValidation type="list" allowBlank="1" showInputMessage="1" showErrorMessage="1" sqref="F6:F8" xr:uid="{00000000-0002-0000-0000-000002000000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9DFE7-37E6-48C8-88BD-45D30D1BC081}">
  <dimension ref="A1:H9"/>
  <sheetViews>
    <sheetView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24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18" t="s">
        <v>3</v>
      </c>
      <c r="C5" s="18" t="s">
        <v>2</v>
      </c>
      <c r="D5" s="44"/>
      <c r="E5" s="44"/>
      <c r="F5" s="44"/>
      <c r="G5" s="44"/>
      <c r="H5" s="44"/>
    </row>
    <row r="6" spans="1:8" ht="33.75" customHeight="1">
      <c r="A6" s="6">
        <v>45700</v>
      </c>
      <c r="B6" s="4" t="s">
        <v>13</v>
      </c>
      <c r="C6" s="7" t="s">
        <v>20</v>
      </c>
      <c r="D6" s="8" t="s">
        <v>21</v>
      </c>
      <c r="E6" s="9" t="s">
        <v>14</v>
      </c>
      <c r="F6" s="9" t="s">
        <v>15</v>
      </c>
      <c r="G6" s="10" t="s">
        <v>18</v>
      </c>
      <c r="H6" s="11">
        <v>166000</v>
      </c>
    </row>
    <row r="7" spans="1:8" ht="33.75" customHeight="1">
      <c r="A7" s="6">
        <v>45707</v>
      </c>
      <c r="B7" s="4" t="s">
        <v>13</v>
      </c>
      <c r="C7" s="7" t="s">
        <v>20</v>
      </c>
      <c r="D7" s="8" t="s">
        <v>22</v>
      </c>
      <c r="E7" s="9" t="s">
        <v>14</v>
      </c>
      <c r="F7" s="9" t="s">
        <v>15</v>
      </c>
      <c r="G7" s="10" t="s">
        <v>16</v>
      </c>
      <c r="H7" s="11">
        <v>60000</v>
      </c>
    </row>
    <row r="8" spans="1:8" ht="33.75" customHeight="1">
      <c r="A8" s="6">
        <v>45712</v>
      </c>
      <c r="B8" s="4" t="s">
        <v>13</v>
      </c>
      <c r="C8" s="7" t="s">
        <v>20</v>
      </c>
      <c r="D8" s="8" t="s">
        <v>23</v>
      </c>
      <c r="E8" s="9" t="s">
        <v>14</v>
      </c>
      <c r="F8" s="9" t="s">
        <v>15</v>
      </c>
      <c r="G8" s="10" t="s">
        <v>18</v>
      </c>
      <c r="H8" s="11">
        <v>133500</v>
      </c>
    </row>
    <row r="9" spans="1:8" ht="40.5" customHeight="1">
      <c r="A9" s="14"/>
      <c r="B9" s="15" t="s">
        <v>1</v>
      </c>
      <c r="C9" s="16" t="str">
        <f>COUNTA(C6:C8)&amp;"건"</f>
        <v>3건</v>
      </c>
      <c r="D9" s="45" t="s">
        <v>0</v>
      </c>
      <c r="E9" s="45"/>
      <c r="F9" s="16" t="s">
        <v>11</v>
      </c>
      <c r="G9" s="19" t="s">
        <v>0</v>
      </c>
      <c r="H9" s="12">
        <f>SUM(H6:H8)</f>
        <v>359500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8" xr:uid="{A6CE26DA-DB54-4F0D-BABC-96E4E3DEB3A8}">
      <formula1>"카드, 현금"</formula1>
    </dataValidation>
    <dataValidation type="list" allowBlank="1" showInputMessage="1" showErrorMessage="1" sqref="E6:E8" xr:uid="{2C31D450-28DE-4896-806C-B180E307BFB7}">
      <formula1>"정부기관 업무관계자,내부임직원, 대외기관 업무관계자, 기타 업무관계자"</formula1>
    </dataValidation>
    <dataValidation type="list" allowBlank="1" showInputMessage="1" showErrorMessage="1" sqref="B6:B8" xr:uid="{6D5A31FD-757D-42C1-860A-CC4374BB47D7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ED8D-353B-40DD-9BD9-E72D70622968}">
  <dimension ref="A1:H15"/>
  <sheetViews>
    <sheetView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39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20" t="s">
        <v>3</v>
      </c>
      <c r="C5" s="20" t="s">
        <v>2</v>
      </c>
      <c r="D5" s="44"/>
      <c r="E5" s="44"/>
      <c r="F5" s="44"/>
      <c r="G5" s="44"/>
      <c r="H5" s="44"/>
    </row>
    <row r="6" spans="1:8" ht="33.75" customHeight="1">
      <c r="A6" s="6">
        <v>45726</v>
      </c>
      <c r="B6" s="4" t="s">
        <v>13</v>
      </c>
      <c r="C6" s="7" t="s">
        <v>20</v>
      </c>
      <c r="D6" s="8" t="s">
        <v>40</v>
      </c>
      <c r="E6" s="9" t="s">
        <v>14</v>
      </c>
      <c r="F6" s="9" t="s">
        <v>15</v>
      </c>
      <c r="G6" s="10" t="s">
        <v>16</v>
      </c>
      <c r="H6" s="11">
        <v>84000</v>
      </c>
    </row>
    <row r="7" spans="1:8" ht="33.75" customHeight="1">
      <c r="A7" s="6">
        <v>45729</v>
      </c>
      <c r="B7" s="4" t="s">
        <v>13</v>
      </c>
      <c r="C7" s="7" t="s">
        <v>20</v>
      </c>
      <c r="D7" s="8" t="s">
        <v>41</v>
      </c>
      <c r="E7" s="9" t="s">
        <v>14</v>
      </c>
      <c r="F7" s="9" t="s">
        <v>15</v>
      </c>
      <c r="G7" s="10" t="s">
        <v>42</v>
      </c>
      <c r="H7" s="11">
        <v>133000</v>
      </c>
    </row>
    <row r="8" spans="1:8" ht="33.75" customHeight="1">
      <c r="A8" s="6">
        <v>45734</v>
      </c>
      <c r="B8" s="4" t="s">
        <v>13</v>
      </c>
      <c r="C8" s="7" t="s">
        <v>20</v>
      </c>
      <c r="D8" s="8" t="s">
        <v>43</v>
      </c>
      <c r="E8" s="9" t="s">
        <v>14</v>
      </c>
      <c r="F8" s="9" t="s">
        <v>15</v>
      </c>
      <c r="G8" s="10" t="s">
        <v>42</v>
      </c>
      <c r="H8" s="11">
        <v>80000</v>
      </c>
    </row>
    <row r="9" spans="1:8" ht="40.5" customHeight="1">
      <c r="A9" s="6">
        <v>45735</v>
      </c>
      <c r="B9" s="4" t="s">
        <v>13</v>
      </c>
      <c r="C9" s="7" t="s">
        <v>20</v>
      </c>
      <c r="D9" s="8" t="s">
        <v>44</v>
      </c>
      <c r="E9" s="9" t="s">
        <v>14</v>
      </c>
      <c r="F9" s="9" t="s">
        <v>15</v>
      </c>
      <c r="G9" s="10" t="s">
        <v>45</v>
      </c>
      <c r="H9" s="11">
        <v>12300</v>
      </c>
    </row>
    <row r="10" spans="1:8" ht="29.25" customHeight="1">
      <c r="A10" s="6">
        <v>45735</v>
      </c>
      <c r="B10" s="4" t="s">
        <v>13</v>
      </c>
      <c r="C10" s="7" t="s">
        <v>20</v>
      </c>
      <c r="D10" s="8" t="s">
        <v>46</v>
      </c>
      <c r="E10" s="9" t="s">
        <v>14</v>
      </c>
      <c r="F10" s="9" t="s">
        <v>15</v>
      </c>
      <c r="G10" s="10" t="s">
        <v>45</v>
      </c>
      <c r="H10" s="11">
        <v>40000</v>
      </c>
    </row>
    <row r="11" spans="1:8" ht="29.25" customHeight="1">
      <c r="A11" s="6">
        <v>45741</v>
      </c>
      <c r="B11" s="4" t="s">
        <v>13</v>
      </c>
      <c r="C11" s="7" t="s">
        <v>20</v>
      </c>
      <c r="D11" s="8" t="s">
        <v>41</v>
      </c>
      <c r="E11" s="9" t="s">
        <v>14</v>
      </c>
      <c r="F11" s="9" t="s">
        <v>15</v>
      </c>
      <c r="G11" s="10" t="s">
        <v>47</v>
      </c>
      <c r="H11" s="11">
        <v>300000</v>
      </c>
    </row>
    <row r="12" spans="1:8" ht="29.25" customHeight="1">
      <c r="A12" s="6">
        <v>45741</v>
      </c>
      <c r="B12" s="4" t="s">
        <v>13</v>
      </c>
      <c r="C12" s="7" t="s">
        <v>20</v>
      </c>
      <c r="D12" s="8" t="s">
        <v>48</v>
      </c>
      <c r="E12" s="9" t="s">
        <v>14</v>
      </c>
      <c r="F12" s="9" t="s">
        <v>15</v>
      </c>
      <c r="G12" s="10" t="s">
        <v>16</v>
      </c>
      <c r="H12" s="11">
        <v>75000</v>
      </c>
    </row>
    <row r="13" spans="1:8" ht="29.25" customHeight="1">
      <c r="A13" s="6">
        <v>45743</v>
      </c>
      <c r="B13" s="4" t="s">
        <v>13</v>
      </c>
      <c r="C13" s="7" t="s">
        <v>20</v>
      </c>
      <c r="D13" s="8" t="s">
        <v>49</v>
      </c>
      <c r="E13" s="9" t="s">
        <v>14</v>
      </c>
      <c r="F13" s="9" t="s">
        <v>15</v>
      </c>
      <c r="G13" s="10" t="s">
        <v>50</v>
      </c>
      <c r="H13" s="11">
        <v>400000</v>
      </c>
    </row>
    <row r="14" spans="1:8" ht="29.25" customHeight="1">
      <c r="A14" s="6">
        <v>45747</v>
      </c>
      <c r="B14" s="4" t="s">
        <v>13</v>
      </c>
      <c r="C14" s="7" t="s">
        <v>20</v>
      </c>
      <c r="D14" s="8" t="s">
        <v>51</v>
      </c>
      <c r="E14" s="9" t="s">
        <v>14</v>
      </c>
      <c r="F14" s="9" t="s">
        <v>15</v>
      </c>
      <c r="G14" s="10" t="s">
        <v>52</v>
      </c>
      <c r="H14" s="11">
        <v>120000</v>
      </c>
    </row>
    <row r="15" spans="1:8" ht="29.25" customHeight="1">
      <c r="A15" s="14"/>
      <c r="B15" s="15" t="s">
        <v>1</v>
      </c>
      <c r="C15" s="16" t="str">
        <f>COUNTA(C6:C14)&amp;"건"</f>
        <v>9건</v>
      </c>
      <c r="D15" s="45" t="s">
        <v>0</v>
      </c>
      <c r="E15" s="45"/>
      <c r="F15" s="16" t="s">
        <v>53</v>
      </c>
      <c r="G15" s="21" t="s">
        <v>0</v>
      </c>
      <c r="H15" s="12">
        <f>SUM(H6:H14)</f>
        <v>1244300</v>
      </c>
    </row>
  </sheetData>
  <mergeCells count="9">
    <mergeCell ref="D15:E15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4" xr:uid="{723BAB0C-A299-4B5C-8F1F-AEDCF9C6522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4" xr:uid="{299E5223-6EE4-4722-A0FB-5859C3E086D1}">
      <formula1>"정부기관 업무관계자,내부임직원, 대외기관 업무관계자, 기타 업무관계자"</formula1>
    </dataValidation>
    <dataValidation type="list" allowBlank="1" showInputMessage="1" showErrorMessage="1" sqref="F6:F14" xr:uid="{0C971E4A-A45C-43B4-9857-15B45ABE07D1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BBFE-3833-494A-B235-2FBF099EEC8B}">
  <dimension ref="A1:H13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54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25" t="s">
        <v>3</v>
      </c>
      <c r="C5" s="25" t="s">
        <v>2</v>
      </c>
      <c r="D5" s="44"/>
      <c r="E5" s="44"/>
      <c r="F5" s="44"/>
      <c r="G5" s="44"/>
      <c r="H5" s="44"/>
    </row>
    <row r="6" spans="1:8" ht="33.75" customHeight="1">
      <c r="A6" s="6">
        <v>45749</v>
      </c>
      <c r="B6" s="4" t="s">
        <v>13</v>
      </c>
      <c r="C6" s="7" t="s">
        <v>20</v>
      </c>
      <c r="D6" s="8" t="s">
        <v>48</v>
      </c>
      <c r="E6" s="9" t="s">
        <v>14</v>
      </c>
      <c r="F6" s="9" t="s">
        <v>15</v>
      </c>
      <c r="G6" s="10" t="s">
        <v>16</v>
      </c>
      <c r="H6" s="11">
        <v>100000</v>
      </c>
    </row>
    <row r="7" spans="1:8" ht="33.75" customHeight="1">
      <c r="A7" s="6">
        <v>45755</v>
      </c>
      <c r="B7" s="4" t="s">
        <v>13</v>
      </c>
      <c r="C7" s="7" t="s">
        <v>20</v>
      </c>
      <c r="D7" s="8" t="s">
        <v>55</v>
      </c>
      <c r="E7" s="9" t="s">
        <v>14</v>
      </c>
      <c r="F7" s="9" t="s">
        <v>15</v>
      </c>
      <c r="G7" s="10" t="s">
        <v>16</v>
      </c>
      <c r="H7" s="11">
        <v>70000</v>
      </c>
    </row>
    <row r="8" spans="1:8" ht="33.75" customHeight="1">
      <c r="A8" s="6">
        <v>45756</v>
      </c>
      <c r="B8" s="4" t="s">
        <v>13</v>
      </c>
      <c r="C8" s="7" t="s">
        <v>20</v>
      </c>
      <c r="D8" s="8" t="s">
        <v>56</v>
      </c>
      <c r="E8" s="9" t="s">
        <v>14</v>
      </c>
      <c r="F8" s="9" t="s">
        <v>15</v>
      </c>
      <c r="G8" s="10" t="s">
        <v>18</v>
      </c>
      <c r="H8" s="11">
        <v>26500</v>
      </c>
    </row>
    <row r="9" spans="1:8" ht="33.75" customHeight="1">
      <c r="A9" s="6">
        <v>45769</v>
      </c>
      <c r="B9" s="4" t="s">
        <v>13</v>
      </c>
      <c r="C9" s="7" t="s">
        <v>20</v>
      </c>
      <c r="D9" s="8" t="s">
        <v>57</v>
      </c>
      <c r="E9" s="9" t="s">
        <v>14</v>
      </c>
      <c r="F9" s="9" t="s">
        <v>15</v>
      </c>
      <c r="G9" s="10" t="s">
        <v>18</v>
      </c>
      <c r="H9" s="11">
        <v>74000</v>
      </c>
    </row>
    <row r="10" spans="1:8" ht="33.75" customHeight="1">
      <c r="A10" s="6">
        <v>45770</v>
      </c>
      <c r="B10" s="4" t="s">
        <v>13</v>
      </c>
      <c r="C10" s="7" t="s">
        <v>20</v>
      </c>
      <c r="D10" s="8" t="s">
        <v>58</v>
      </c>
      <c r="E10" s="9" t="s">
        <v>14</v>
      </c>
      <c r="F10" s="9" t="s">
        <v>15</v>
      </c>
      <c r="G10" s="10" t="s">
        <v>42</v>
      </c>
      <c r="H10" s="11">
        <v>51000</v>
      </c>
    </row>
    <row r="11" spans="1:8" ht="33.75" customHeight="1">
      <c r="A11" s="6">
        <v>45771</v>
      </c>
      <c r="B11" s="4" t="s">
        <v>13</v>
      </c>
      <c r="C11" s="7" t="s">
        <v>20</v>
      </c>
      <c r="D11" s="8" t="s">
        <v>59</v>
      </c>
      <c r="E11" s="9" t="s">
        <v>14</v>
      </c>
      <c r="F11" s="9" t="s">
        <v>15</v>
      </c>
      <c r="G11" s="10" t="s">
        <v>18</v>
      </c>
      <c r="H11" s="11">
        <v>23200</v>
      </c>
    </row>
    <row r="12" spans="1:8" ht="33.75" customHeight="1">
      <c r="A12" s="6">
        <v>45777</v>
      </c>
      <c r="B12" s="4" t="s">
        <v>13</v>
      </c>
      <c r="C12" s="7" t="s">
        <v>20</v>
      </c>
      <c r="D12" s="8" t="s">
        <v>55</v>
      </c>
      <c r="E12" s="9" t="s">
        <v>14</v>
      </c>
      <c r="F12" s="9" t="s">
        <v>15</v>
      </c>
      <c r="G12" s="10" t="s">
        <v>42</v>
      </c>
      <c r="H12" s="11">
        <v>83000</v>
      </c>
    </row>
    <row r="13" spans="1:8" ht="40.5" customHeight="1">
      <c r="A13" s="14"/>
      <c r="B13" s="15" t="s">
        <v>1</v>
      </c>
      <c r="C13" s="16" t="str">
        <f>COUNTA(C6:C12)&amp;"건"</f>
        <v>7건</v>
      </c>
      <c r="D13" s="45" t="s">
        <v>0</v>
      </c>
      <c r="E13" s="45"/>
      <c r="F13" s="16" t="s">
        <v>60</v>
      </c>
      <c r="G13" s="26" t="s">
        <v>0</v>
      </c>
      <c r="H13" s="12">
        <f>SUM(H6:H12)</f>
        <v>427700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12" xr:uid="{A9A3F472-7523-4296-833E-4AB9C423EF8B}">
      <formula1>"카드, 현금"</formula1>
    </dataValidation>
    <dataValidation type="list" allowBlank="1" showInputMessage="1" showErrorMessage="1" sqref="E6:E12" xr:uid="{44572B63-2CBD-4666-ACEE-11A434677B45}">
      <formula1>"정부기관 업무관계자,내부임직원, 대외기관 업무관계자, 기타 업무관계자"</formula1>
    </dataValidation>
    <dataValidation type="list" allowBlank="1" showInputMessage="1" showErrorMessage="1" sqref="B6:B12" xr:uid="{630A96FC-6562-4A7B-9399-6C96869DAD35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71EDE-FCCE-473B-9CDB-5155197CAA1A}">
  <dimension ref="A1:H11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61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27" t="s">
        <v>3</v>
      </c>
      <c r="C5" s="27" t="s">
        <v>2</v>
      </c>
      <c r="D5" s="44"/>
      <c r="E5" s="44"/>
      <c r="F5" s="44"/>
      <c r="G5" s="44"/>
      <c r="H5" s="44"/>
    </row>
    <row r="6" spans="1:8" ht="33.75" customHeight="1">
      <c r="A6" s="6">
        <v>45779</v>
      </c>
      <c r="B6" s="4" t="s">
        <v>13</v>
      </c>
      <c r="C6" s="7" t="s">
        <v>20</v>
      </c>
      <c r="D6" s="8" t="s">
        <v>48</v>
      </c>
      <c r="E6" s="9" t="s">
        <v>14</v>
      </c>
      <c r="F6" s="9" t="s">
        <v>15</v>
      </c>
      <c r="G6" s="10" t="s">
        <v>16</v>
      </c>
      <c r="H6" s="11">
        <v>80000</v>
      </c>
    </row>
    <row r="7" spans="1:8" ht="33.75" customHeight="1">
      <c r="A7" s="6">
        <v>45785</v>
      </c>
      <c r="B7" s="4" t="s">
        <v>13</v>
      </c>
      <c r="C7" s="7" t="s">
        <v>20</v>
      </c>
      <c r="D7" s="8" t="s">
        <v>48</v>
      </c>
      <c r="E7" s="9" t="s">
        <v>14</v>
      </c>
      <c r="F7" s="9" t="s">
        <v>15</v>
      </c>
      <c r="G7" s="10" t="s">
        <v>16</v>
      </c>
      <c r="H7" s="11">
        <v>75000</v>
      </c>
    </row>
    <row r="8" spans="1:8" ht="33.75" customHeight="1">
      <c r="A8" s="6">
        <v>45790</v>
      </c>
      <c r="B8" s="4" t="s">
        <v>13</v>
      </c>
      <c r="C8" s="7" t="s">
        <v>20</v>
      </c>
      <c r="D8" s="8" t="s">
        <v>62</v>
      </c>
      <c r="E8" s="9" t="s">
        <v>14</v>
      </c>
      <c r="F8" s="9" t="s">
        <v>15</v>
      </c>
      <c r="G8" s="10" t="s">
        <v>18</v>
      </c>
      <c r="H8" s="11">
        <v>94000</v>
      </c>
    </row>
    <row r="9" spans="1:8" ht="33.75" customHeight="1">
      <c r="A9" s="6">
        <v>45790</v>
      </c>
      <c r="B9" s="4" t="s">
        <v>13</v>
      </c>
      <c r="C9" s="7" t="s">
        <v>20</v>
      </c>
      <c r="D9" s="8" t="s">
        <v>63</v>
      </c>
      <c r="E9" s="9" t="s">
        <v>14</v>
      </c>
      <c r="F9" s="9" t="s">
        <v>15</v>
      </c>
      <c r="G9" s="10" t="s">
        <v>18</v>
      </c>
      <c r="H9" s="11">
        <v>165000</v>
      </c>
    </row>
    <row r="10" spans="1:8" ht="33.75" customHeight="1">
      <c r="A10" s="6">
        <v>45793</v>
      </c>
      <c r="B10" s="4" t="s">
        <v>13</v>
      </c>
      <c r="C10" s="7" t="s">
        <v>20</v>
      </c>
      <c r="D10" s="8" t="s">
        <v>48</v>
      </c>
      <c r="E10" s="9" t="s">
        <v>14</v>
      </c>
      <c r="F10" s="9" t="s">
        <v>15</v>
      </c>
      <c r="G10" s="10" t="s">
        <v>42</v>
      </c>
      <c r="H10" s="11">
        <v>90000</v>
      </c>
    </row>
    <row r="11" spans="1:8" ht="40.5" customHeight="1">
      <c r="A11" s="14"/>
      <c r="B11" s="15" t="s">
        <v>1</v>
      </c>
      <c r="C11" s="16" t="str">
        <f>COUNTA(C6:C10)&amp;"건"</f>
        <v>5건</v>
      </c>
      <c r="D11" s="45" t="s">
        <v>0</v>
      </c>
      <c r="E11" s="45"/>
      <c r="F11" s="16" t="s">
        <v>64</v>
      </c>
      <c r="G11" s="28" t="s">
        <v>0</v>
      </c>
      <c r="H11" s="12">
        <f>SUM(H6:H10)</f>
        <v>504000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FFD915D6-38BF-4127-940E-903069126F72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051FB621-9F70-449C-B678-57762B896F9B}">
      <formula1>"정부기관 업무관계자,내부임직원, 대외기관 업무관계자, 기타 업무관계자"</formula1>
    </dataValidation>
    <dataValidation type="list" allowBlank="1" showInputMessage="1" showErrorMessage="1" sqref="F6:F10" xr:uid="{9D72F858-9A39-4DA9-BBF5-6EC139C39610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29D8E-2C37-41D9-876B-BAFA976CF55F}">
  <dimension ref="A1:H18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65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29" t="s">
        <v>3</v>
      </c>
      <c r="C5" s="29" t="s">
        <v>2</v>
      </c>
      <c r="D5" s="44"/>
      <c r="E5" s="44"/>
      <c r="F5" s="44"/>
      <c r="G5" s="44"/>
      <c r="H5" s="44"/>
    </row>
    <row r="6" spans="1:8" ht="33.75" customHeight="1">
      <c r="A6" s="6">
        <v>45810</v>
      </c>
      <c r="B6" s="4" t="s">
        <v>13</v>
      </c>
      <c r="C6" s="7" t="s">
        <v>20</v>
      </c>
      <c r="D6" s="8" t="s">
        <v>66</v>
      </c>
      <c r="E6" s="9" t="s">
        <v>14</v>
      </c>
      <c r="F6" s="9" t="s">
        <v>15</v>
      </c>
      <c r="G6" s="10" t="s">
        <v>52</v>
      </c>
      <c r="H6" s="11">
        <v>300000</v>
      </c>
    </row>
    <row r="7" spans="1:8" ht="33.75" customHeight="1">
      <c r="A7" s="6">
        <v>45813</v>
      </c>
      <c r="B7" s="4" t="s">
        <v>13</v>
      </c>
      <c r="C7" s="7" t="s">
        <v>20</v>
      </c>
      <c r="D7" s="8" t="s">
        <v>67</v>
      </c>
      <c r="E7" s="9" t="s">
        <v>14</v>
      </c>
      <c r="F7" s="9" t="s">
        <v>15</v>
      </c>
      <c r="G7" s="10" t="s">
        <v>16</v>
      </c>
      <c r="H7" s="11">
        <v>37000</v>
      </c>
    </row>
    <row r="8" spans="1:8" ht="33.75" customHeight="1">
      <c r="A8" s="6">
        <v>45817</v>
      </c>
      <c r="B8" s="4" t="s">
        <v>13</v>
      </c>
      <c r="C8" s="7" t="s">
        <v>20</v>
      </c>
      <c r="D8" s="8" t="s">
        <v>68</v>
      </c>
      <c r="E8" s="9" t="s">
        <v>14</v>
      </c>
      <c r="F8" s="9" t="s">
        <v>15</v>
      </c>
      <c r="G8" s="10" t="s">
        <v>69</v>
      </c>
      <c r="H8" s="11">
        <v>300000</v>
      </c>
    </row>
    <row r="9" spans="1:8" ht="33.75" customHeight="1">
      <c r="A9" s="6">
        <v>45819</v>
      </c>
      <c r="B9" s="4" t="s">
        <v>13</v>
      </c>
      <c r="C9" s="7" t="s">
        <v>20</v>
      </c>
      <c r="D9" s="8" t="s">
        <v>55</v>
      </c>
      <c r="E9" s="9" t="s">
        <v>14</v>
      </c>
      <c r="F9" s="9" t="s">
        <v>15</v>
      </c>
      <c r="G9" s="10" t="s">
        <v>16</v>
      </c>
      <c r="H9" s="11">
        <v>70000</v>
      </c>
    </row>
    <row r="10" spans="1:8" ht="33.75" customHeight="1">
      <c r="A10" s="6">
        <v>45821</v>
      </c>
      <c r="B10" s="4" t="s">
        <v>13</v>
      </c>
      <c r="C10" s="7" t="s">
        <v>20</v>
      </c>
      <c r="D10" s="8" t="s">
        <v>70</v>
      </c>
      <c r="E10" s="9" t="s">
        <v>14</v>
      </c>
      <c r="F10" s="9" t="s">
        <v>15</v>
      </c>
      <c r="G10" s="10" t="s">
        <v>45</v>
      </c>
      <c r="H10" s="11">
        <v>9800</v>
      </c>
    </row>
    <row r="11" spans="1:8" ht="33.75" customHeight="1">
      <c r="A11" s="6">
        <v>45821</v>
      </c>
      <c r="B11" s="4" t="s">
        <v>13</v>
      </c>
      <c r="C11" s="7" t="s">
        <v>20</v>
      </c>
      <c r="D11" s="8" t="s">
        <v>48</v>
      </c>
      <c r="E11" s="9" t="s">
        <v>14</v>
      </c>
      <c r="F11" s="9" t="s">
        <v>15</v>
      </c>
      <c r="G11" s="10" t="s">
        <v>18</v>
      </c>
      <c r="H11" s="11">
        <v>40000</v>
      </c>
    </row>
    <row r="12" spans="1:8" ht="33.75" customHeight="1">
      <c r="A12" s="6">
        <v>45825</v>
      </c>
      <c r="B12" s="4" t="s">
        <v>13</v>
      </c>
      <c r="C12" s="7" t="s">
        <v>20</v>
      </c>
      <c r="D12" s="8" t="s">
        <v>71</v>
      </c>
      <c r="E12" s="9" t="s">
        <v>14</v>
      </c>
      <c r="F12" s="9" t="s">
        <v>15</v>
      </c>
      <c r="G12" s="10" t="s">
        <v>16</v>
      </c>
      <c r="H12" s="11">
        <v>17500</v>
      </c>
    </row>
    <row r="13" spans="1:8" ht="33.75" customHeight="1">
      <c r="A13" s="6">
        <v>45825</v>
      </c>
      <c r="B13" s="4" t="s">
        <v>13</v>
      </c>
      <c r="C13" s="7" t="s">
        <v>20</v>
      </c>
      <c r="D13" s="8" t="s">
        <v>66</v>
      </c>
      <c r="E13" s="9" t="s">
        <v>14</v>
      </c>
      <c r="F13" s="9" t="s">
        <v>15</v>
      </c>
      <c r="G13" s="10" t="s">
        <v>52</v>
      </c>
      <c r="H13" s="11">
        <v>290000</v>
      </c>
    </row>
    <row r="14" spans="1:8" ht="33.75" customHeight="1">
      <c r="A14" s="6">
        <v>45825</v>
      </c>
      <c r="B14" s="4" t="s">
        <v>13</v>
      </c>
      <c r="C14" s="7" t="s">
        <v>20</v>
      </c>
      <c r="D14" s="8" t="s">
        <v>72</v>
      </c>
      <c r="E14" s="9" t="s">
        <v>14</v>
      </c>
      <c r="F14" s="9" t="s">
        <v>15</v>
      </c>
      <c r="G14" s="10" t="s">
        <v>18</v>
      </c>
      <c r="H14" s="11">
        <v>36800</v>
      </c>
    </row>
    <row r="15" spans="1:8" ht="33.75" customHeight="1">
      <c r="A15" s="6">
        <v>45827</v>
      </c>
      <c r="B15" s="4" t="s">
        <v>13</v>
      </c>
      <c r="C15" s="7" t="s">
        <v>20</v>
      </c>
      <c r="D15" s="8" t="s">
        <v>73</v>
      </c>
      <c r="E15" s="9" t="s">
        <v>14</v>
      </c>
      <c r="F15" s="9" t="s">
        <v>15</v>
      </c>
      <c r="G15" s="10" t="s">
        <v>18</v>
      </c>
      <c r="H15" s="11">
        <v>15000</v>
      </c>
    </row>
    <row r="16" spans="1:8" ht="33.75" customHeight="1">
      <c r="A16" s="6">
        <v>45834</v>
      </c>
      <c r="B16" s="4" t="s">
        <v>13</v>
      </c>
      <c r="C16" s="7" t="s">
        <v>20</v>
      </c>
      <c r="D16" s="8" t="s">
        <v>74</v>
      </c>
      <c r="E16" s="9" t="s">
        <v>14</v>
      </c>
      <c r="F16" s="9" t="s">
        <v>15</v>
      </c>
      <c r="G16" s="10" t="s">
        <v>47</v>
      </c>
      <c r="H16" s="11">
        <v>190000</v>
      </c>
    </row>
    <row r="17" spans="1:8" ht="33.75" customHeight="1">
      <c r="A17" s="6">
        <v>45838</v>
      </c>
      <c r="B17" s="4" t="s">
        <v>13</v>
      </c>
      <c r="C17" s="7" t="s">
        <v>20</v>
      </c>
      <c r="D17" s="8" t="s">
        <v>66</v>
      </c>
      <c r="E17" s="9" t="s">
        <v>14</v>
      </c>
      <c r="F17" s="9" t="s">
        <v>15</v>
      </c>
      <c r="G17" s="10" t="s">
        <v>47</v>
      </c>
      <c r="H17" s="11">
        <v>350000</v>
      </c>
    </row>
    <row r="18" spans="1:8" ht="40.5" customHeight="1">
      <c r="A18" s="14"/>
      <c r="B18" s="15" t="s">
        <v>1</v>
      </c>
      <c r="C18" s="16" t="str">
        <f>COUNTA(C6:C17)&amp;"건"</f>
        <v>12건</v>
      </c>
      <c r="D18" s="45" t="s">
        <v>0</v>
      </c>
      <c r="E18" s="45"/>
      <c r="F18" s="16" t="s">
        <v>75</v>
      </c>
      <c r="G18" s="30" t="s">
        <v>0</v>
      </c>
      <c r="H18" s="12">
        <f>SUM(H6:H17)</f>
        <v>1656100</v>
      </c>
    </row>
  </sheetData>
  <mergeCells count="9">
    <mergeCell ref="D18:E18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17 H6" xr:uid="{98653E63-98BC-49FB-BC8E-3D20DF65CF6A}">
      <formula1>"카드, 현금"</formula1>
    </dataValidation>
    <dataValidation type="list" allowBlank="1" showInputMessage="1" showErrorMessage="1" sqref="E6:E17" xr:uid="{A3F30C62-2988-43EC-BFBA-9EBF8DA0C224}">
      <formula1>"정부기관 업무관계자,내부임직원, 대외기관 업무관계자, 기타 업무관계자"</formula1>
    </dataValidation>
    <dataValidation type="list" allowBlank="1" showInputMessage="1" showErrorMessage="1" sqref="B6:B17" xr:uid="{9420A683-BA55-45A9-80D7-C56FCC49C39B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3395C-0CFE-4F6B-AA5F-D913ED3E88DC}">
  <dimension ref="A1:H14"/>
  <sheetViews>
    <sheetView zoomScale="85" zoomScaleNormal="85" workbookViewId="0">
      <selection activeCell="H13" sqref="H13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76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31" t="s">
        <v>3</v>
      </c>
      <c r="C5" s="31" t="s">
        <v>2</v>
      </c>
      <c r="D5" s="44"/>
      <c r="E5" s="44"/>
      <c r="F5" s="44"/>
      <c r="G5" s="44"/>
      <c r="H5" s="44"/>
    </row>
    <row r="6" spans="1:8" ht="33.75" customHeight="1">
      <c r="A6" s="6">
        <v>45840</v>
      </c>
      <c r="B6" s="4" t="s">
        <v>13</v>
      </c>
      <c r="C6" s="7" t="s">
        <v>20</v>
      </c>
      <c r="D6" s="8" t="s">
        <v>71</v>
      </c>
      <c r="E6" s="9" t="s">
        <v>14</v>
      </c>
      <c r="F6" s="9" t="s">
        <v>15</v>
      </c>
      <c r="G6" s="10" t="s">
        <v>45</v>
      </c>
      <c r="H6" s="11">
        <v>20000</v>
      </c>
    </row>
    <row r="7" spans="1:8" ht="33.75" customHeight="1">
      <c r="A7" s="6">
        <v>45840</v>
      </c>
      <c r="B7" s="4" t="s">
        <v>13</v>
      </c>
      <c r="C7" s="7" t="s">
        <v>20</v>
      </c>
      <c r="D7" s="8" t="s">
        <v>55</v>
      </c>
      <c r="E7" s="9" t="s">
        <v>14</v>
      </c>
      <c r="F7" s="9" t="s">
        <v>15</v>
      </c>
      <c r="G7" s="10" t="s">
        <v>18</v>
      </c>
      <c r="H7" s="11">
        <v>83000</v>
      </c>
    </row>
    <row r="8" spans="1:8" ht="33.75" customHeight="1">
      <c r="A8" s="6">
        <v>45845</v>
      </c>
      <c r="B8" s="4" t="s">
        <v>13</v>
      </c>
      <c r="C8" s="7" t="s">
        <v>20</v>
      </c>
      <c r="D8" s="8" t="s">
        <v>77</v>
      </c>
      <c r="E8" s="9" t="s">
        <v>14</v>
      </c>
      <c r="F8" s="9" t="s">
        <v>15</v>
      </c>
      <c r="G8" s="10" t="s">
        <v>52</v>
      </c>
      <c r="H8" s="11">
        <v>190000</v>
      </c>
    </row>
    <row r="9" spans="1:8" ht="33.75" customHeight="1">
      <c r="A9" s="6">
        <v>45846</v>
      </c>
      <c r="B9" s="4" t="s">
        <v>13</v>
      </c>
      <c r="C9" s="7" t="s">
        <v>20</v>
      </c>
      <c r="D9" s="8" t="s">
        <v>78</v>
      </c>
      <c r="E9" s="9" t="s">
        <v>14</v>
      </c>
      <c r="F9" s="9" t="s">
        <v>15</v>
      </c>
      <c r="G9" s="10" t="s">
        <v>42</v>
      </c>
      <c r="H9" s="11">
        <v>78000</v>
      </c>
    </row>
    <row r="10" spans="1:8" ht="33.75" customHeight="1">
      <c r="A10" s="6">
        <v>45867</v>
      </c>
      <c r="B10" s="4" t="s">
        <v>13</v>
      </c>
      <c r="C10" s="7" t="s">
        <v>20</v>
      </c>
      <c r="D10" s="8" t="s">
        <v>73</v>
      </c>
      <c r="E10" s="9" t="s">
        <v>14</v>
      </c>
      <c r="F10" s="9" t="s">
        <v>15</v>
      </c>
      <c r="G10" s="10" t="s">
        <v>45</v>
      </c>
      <c r="H10" s="11">
        <v>10500</v>
      </c>
    </row>
    <row r="11" spans="1:8" ht="33.75" customHeight="1">
      <c r="A11" s="6">
        <v>45867</v>
      </c>
      <c r="B11" s="4" t="s">
        <v>13</v>
      </c>
      <c r="C11" s="7" t="s">
        <v>20</v>
      </c>
      <c r="D11" s="8" t="s">
        <v>79</v>
      </c>
      <c r="E11" s="9" t="s">
        <v>14</v>
      </c>
      <c r="F11" s="9" t="s">
        <v>15</v>
      </c>
      <c r="G11" s="10" t="s">
        <v>47</v>
      </c>
      <c r="H11" s="11">
        <v>300000</v>
      </c>
    </row>
    <row r="12" spans="1:8" ht="33.75" customHeight="1">
      <c r="A12" s="6">
        <v>45868</v>
      </c>
      <c r="B12" s="4" t="s">
        <v>13</v>
      </c>
      <c r="C12" s="7" t="s">
        <v>20</v>
      </c>
      <c r="D12" s="8" t="s">
        <v>80</v>
      </c>
      <c r="E12" s="9" t="s">
        <v>14</v>
      </c>
      <c r="F12" s="9" t="s">
        <v>15</v>
      </c>
      <c r="G12" s="10" t="s">
        <v>16</v>
      </c>
      <c r="H12" s="11">
        <v>32700</v>
      </c>
    </row>
    <row r="13" spans="1:8" ht="33.75" customHeight="1">
      <c r="A13" s="6">
        <v>45868</v>
      </c>
      <c r="B13" s="4" t="s">
        <v>13</v>
      </c>
      <c r="C13" s="7" t="s">
        <v>20</v>
      </c>
      <c r="D13" s="8" t="s">
        <v>40</v>
      </c>
      <c r="E13" s="9" t="s">
        <v>14</v>
      </c>
      <c r="F13" s="9" t="s">
        <v>15</v>
      </c>
      <c r="G13" s="10" t="s">
        <v>18</v>
      </c>
      <c r="H13" s="11">
        <v>48000</v>
      </c>
    </row>
    <row r="14" spans="1:8" ht="40.5" customHeight="1">
      <c r="A14" s="14"/>
      <c r="B14" s="15" t="s">
        <v>1</v>
      </c>
      <c r="C14" s="16" t="str">
        <f>COUNTA(C6:C13)&amp;"건"</f>
        <v>8건</v>
      </c>
      <c r="D14" s="45" t="s">
        <v>0</v>
      </c>
      <c r="E14" s="45"/>
      <c r="F14" s="16" t="s">
        <v>81</v>
      </c>
      <c r="G14" s="32" t="s">
        <v>0</v>
      </c>
      <c r="H14" s="12">
        <f>SUM(H6:H13)</f>
        <v>762200</v>
      </c>
    </row>
  </sheetData>
  <mergeCells count="9">
    <mergeCell ref="D14:E14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3" xr:uid="{6739DE15-235B-4D8B-A52F-FEA976382F1F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3" xr:uid="{64814904-687C-49B6-996E-CD4C44107B73}">
      <formula1>"정부기관 업무관계자,내부임직원, 대외기관 업무관계자, 기타 업무관계자"</formula1>
    </dataValidation>
    <dataValidation type="list" allowBlank="1" showInputMessage="1" showErrorMessage="1" sqref="F6:F13 H6" xr:uid="{23B0052E-5E22-4858-A791-60D310EF0533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FE8C-C07C-49F8-98F9-502B07A57E46}">
  <dimension ref="A1:H15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82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33" t="s">
        <v>3</v>
      </c>
      <c r="C5" s="33" t="s">
        <v>2</v>
      </c>
      <c r="D5" s="44"/>
      <c r="E5" s="44"/>
      <c r="F5" s="44"/>
      <c r="G5" s="44"/>
      <c r="H5" s="44"/>
    </row>
    <row r="6" spans="1:8" ht="33.75" customHeight="1">
      <c r="A6" s="6">
        <v>45870</v>
      </c>
      <c r="B6" s="4" t="s">
        <v>13</v>
      </c>
      <c r="C6" s="7" t="s">
        <v>20</v>
      </c>
      <c r="D6" s="8" t="s">
        <v>83</v>
      </c>
      <c r="E6" s="9" t="s">
        <v>14</v>
      </c>
      <c r="F6" s="9" t="s">
        <v>15</v>
      </c>
      <c r="G6" s="10" t="s">
        <v>42</v>
      </c>
      <c r="H6" s="11">
        <v>24600</v>
      </c>
    </row>
    <row r="7" spans="1:8" ht="33.75" customHeight="1">
      <c r="A7" s="6">
        <v>45870</v>
      </c>
      <c r="B7" s="4" t="s">
        <v>13</v>
      </c>
      <c r="C7" s="7" t="s">
        <v>20</v>
      </c>
      <c r="D7" s="8" t="s">
        <v>83</v>
      </c>
      <c r="E7" s="9" t="s">
        <v>14</v>
      </c>
      <c r="F7" s="9" t="s">
        <v>15</v>
      </c>
      <c r="G7" s="10" t="s">
        <v>16</v>
      </c>
      <c r="H7" s="11">
        <v>7800</v>
      </c>
    </row>
    <row r="8" spans="1:8" ht="33.75" customHeight="1">
      <c r="A8" s="6">
        <v>45874</v>
      </c>
      <c r="B8" s="4" t="s">
        <v>13</v>
      </c>
      <c r="C8" s="7" t="s">
        <v>20</v>
      </c>
      <c r="D8" s="8" t="s">
        <v>84</v>
      </c>
      <c r="E8" s="9" t="s">
        <v>14</v>
      </c>
      <c r="F8" s="9" t="s">
        <v>15</v>
      </c>
      <c r="G8" s="10" t="s">
        <v>16</v>
      </c>
      <c r="H8" s="11">
        <v>60000</v>
      </c>
    </row>
    <row r="9" spans="1:8" ht="33.75" customHeight="1">
      <c r="A9" s="6">
        <v>45874</v>
      </c>
      <c r="B9" s="4" t="s">
        <v>13</v>
      </c>
      <c r="C9" s="7" t="s">
        <v>20</v>
      </c>
      <c r="D9" s="8" t="s">
        <v>85</v>
      </c>
      <c r="E9" s="9" t="s">
        <v>14</v>
      </c>
      <c r="F9" s="9" t="s">
        <v>15</v>
      </c>
      <c r="G9" s="10" t="s">
        <v>45</v>
      </c>
      <c r="H9" s="11">
        <v>9600</v>
      </c>
    </row>
    <row r="10" spans="1:8" ht="33.75" customHeight="1">
      <c r="A10" s="6">
        <v>45876</v>
      </c>
      <c r="B10" s="4" t="s">
        <v>13</v>
      </c>
      <c r="C10" s="7" t="s">
        <v>20</v>
      </c>
      <c r="D10" s="8" t="s">
        <v>86</v>
      </c>
      <c r="E10" s="9" t="s">
        <v>14</v>
      </c>
      <c r="F10" s="9" t="s">
        <v>15</v>
      </c>
      <c r="G10" s="10" t="s">
        <v>42</v>
      </c>
      <c r="H10" s="11">
        <v>91600</v>
      </c>
    </row>
    <row r="11" spans="1:8" ht="33.75" customHeight="1">
      <c r="A11" s="6">
        <v>45877</v>
      </c>
      <c r="B11" s="4" t="s">
        <v>13</v>
      </c>
      <c r="C11" s="7" t="s">
        <v>20</v>
      </c>
      <c r="D11" s="8" t="s">
        <v>73</v>
      </c>
      <c r="E11" s="9" t="s">
        <v>14</v>
      </c>
      <c r="F11" s="9" t="s">
        <v>15</v>
      </c>
      <c r="G11" s="10" t="s">
        <v>16</v>
      </c>
      <c r="H11" s="11">
        <v>21000</v>
      </c>
    </row>
    <row r="12" spans="1:8" ht="33.75" customHeight="1">
      <c r="A12" s="6">
        <v>45877</v>
      </c>
      <c r="B12" s="4" t="s">
        <v>13</v>
      </c>
      <c r="C12" s="7" t="s">
        <v>20</v>
      </c>
      <c r="D12" s="8" t="s">
        <v>78</v>
      </c>
      <c r="E12" s="9" t="s">
        <v>14</v>
      </c>
      <c r="F12" s="9" t="s">
        <v>15</v>
      </c>
      <c r="G12" s="10" t="s">
        <v>42</v>
      </c>
      <c r="H12" s="11">
        <v>60000</v>
      </c>
    </row>
    <row r="13" spans="1:8" ht="33.75" customHeight="1">
      <c r="A13" s="6">
        <v>45890</v>
      </c>
      <c r="B13" s="4" t="s">
        <v>13</v>
      </c>
      <c r="C13" s="7" t="s">
        <v>20</v>
      </c>
      <c r="D13" s="8" t="s">
        <v>49</v>
      </c>
      <c r="E13" s="9" t="s">
        <v>14</v>
      </c>
      <c r="F13" s="9" t="s">
        <v>15</v>
      </c>
      <c r="G13" s="10" t="s">
        <v>69</v>
      </c>
      <c r="H13" s="11">
        <v>290000</v>
      </c>
    </row>
    <row r="14" spans="1:8" ht="33.75" customHeight="1">
      <c r="A14" s="6">
        <v>45896</v>
      </c>
      <c r="B14" s="4" t="s">
        <v>13</v>
      </c>
      <c r="C14" s="7" t="s">
        <v>20</v>
      </c>
      <c r="D14" s="8" t="s">
        <v>87</v>
      </c>
      <c r="E14" s="9" t="s">
        <v>14</v>
      </c>
      <c r="F14" s="9" t="s">
        <v>15</v>
      </c>
      <c r="G14" s="10" t="s">
        <v>18</v>
      </c>
      <c r="H14" s="11">
        <v>75000</v>
      </c>
    </row>
    <row r="15" spans="1:8" ht="40.5" customHeight="1">
      <c r="A15" s="14"/>
      <c r="B15" s="15" t="s">
        <v>1</v>
      </c>
      <c r="C15" s="16" t="str">
        <f>COUNTA(C6:C14)&amp;"건"</f>
        <v>9건</v>
      </c>
      <c r="D15" s="45" t="s">
        <v>0</v>
      </c>
      <c r="E15" s="45"/>
      <c r="F15" s="16" t="s">
        <v>81</v>
      </c>
      <c r="G15" s="34" t="s">
        <v>0</v>
      </c>
      <c r="H15" s="12">
        <f>SUM(H6:H14)</f>
        <v>639600</v>
      </c>
    </row>
  </sheetData>
  <mergeCells count="9">
    <mergeCell ref="D15:E15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H6 F6:F14" xr:uid="{A2208CBA-D005-4EC3-87F7-BA431586CF22}">
      <formula1>"카드, 현금"</formula1>
    </dataValidation>
    <dataValidation type="list" allowBlank="1" showInputMessage="1" showErrorMessage="1" sqref="E6:E14" xr:uid="{1E88DF88-706B-40BC-AB55-F589AD152D9F}">
      <formula1>"정부기관 업무관계자,내부임직원, 대외기관 업무관계자, 기타 업무관계자"</formula1>
    </dataValidation>
    <dataValidation type="list" allowBlank="1" showInputMessage="1" showErrorMessage="1" sqref="B6:B14" xr:uid="{FF979B94-E817-4BBA-A863-07BAF85B8EFB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9666-B1E1-449E-9773-DF9EB62765B3}">
  <dimension ref="A1:H13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88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35" t="s">
        <v>3</v>
      </c>
      <c r="C5" s="35" t="s">
        <v>2</v>
      </c>
      <c r="D5" s="44"/>
      <c r="E5" s="44"/>
      <c r="F5" s="44"/>
      <c r="G5" s="44"/>
      <c r="H5" s="44"/>
    </row>
    <row r="6" spans="1:8" ht="33.75" customHeight="1">
      <c r="A6" s="6">
        <v>45903</v>
      </c>
      <c r="B6" s="4" t="s">
        <v>13</v>
      </c>
      <c r="C6" s="7" t="s">
        <v>20</v>
      </c>
      <c r="D6" s="8" t="s">
        <v>51</v>
      </c>
      <c r="E6" s="9" t="s">
        <v>14</v>
      </c>
      <c r="F6" s="9" t="s">
        <v>15</v>
      </c>
      <c r="G6" s="10" t="s">
        <v>18</v>
      </c>
      <c r="H6" s="11">
        <v>135800</v>
      </c>
    </row>
    <row r="7" spans="1:8" ht="33.75" customHeight="1">
      <c r="A7" s="6">
        <v>45903</v>
      </c>
      <c r="B7" s="4" t="s">
        <v>13</v>
      </c>
      <c r="C7" s="7" t="s">
        <v>20</v>
      </c>
      <c r="D7" s="8" t="s">
        <v>70</v>
      </c>
      <c r="E7" s="9" t="s">
        <v>14</v>
      </c>
      <c r="F7" s="9" t="s">
        <v>15</v>
      </c>
      <c r="G7" s="10" t="s">
        <v>16</v>
      </c>
      <c r="H7" s="11">
        <v>30300</v>
      </c>
    </row>
    <row r="8" spans="1:8" ht="33.75" customHeight="1">
      <c r="A8" s="6">
        <v>45903</v>
      </c>
      <c r="B8" s="4" t="s">
        <v>13</v>
      </c>
      <c r="C8" s="7" t="s">
        <v>20</v>
      </c>
      <c r="D8" s="8" t="s">
        <v>40</v>
      </c>
      <c r="E8" s="9" t="s">
        <v>14</v>
      </c>
      <c r="F8" s="9" t="s">
        <v>15</v>
      </c>
      <c r="G8" s="10" t="s">
        <v>42</v>
      </c>
      <c r="H8" s="11">
        <v>48000</v>
      </c>
    </row>
    <row r="9" spans="1:8" ht="33.75" customHeight="1">
      <c r="A9" s="6">
        <v>45905</v>
      </c>
      <c r="B9" s="4" t="s">
        <v>13</v>
      </c>
      <c r="C9" s="7" t="s">
        <v>20</v>
      </c>
      <c r="D9" s="8" t="s">
        <v>83</v>
      </c>
      <c r="E9" s="9" t="s">
        <v>14</v>
      </c>
      <c r="F9" s="9" t="s">
        <v>15</v>
      </c>
      <c r="G9" s="10" t="s">
        <v>18</v>
      </c>
      <c r="H9" s="11">
        <v>19600</v>
      </c>
    </row>
    <row r="10" spans="1:8" ht="33.75" customHeight="1">
      <c r="A10" s="6">
        <v>45910</v>
      </c>
      <c r="B10" s="4" t="s">
        <v>13</v>
      </c>
      <c r="C10" s="7" t="s">
        <v>20</v>
      </c>
      <c r="D10" s="8" t="s">
        <v>89</v>
      </c>
      <c r="E10" s="9" t="s">
        <v>14</v>
      </c>
      <c r="F10" s="9" t="s">
        <v>15</v>
      </c>
      <c r="G10" s="10" t="s">
        <v>52</v>
      </c>
      <c r="H10" s="11">
        <v>60000</v>
      </c>
    </row>
    <row r="11" spans="1:8" ht="33.75" customHeight="1">
      <c r="A11" s="6">
        <v>45916</v>
      </c>
      <c r="B11" s="4" t="s">
        <v>13</v>
      </c>
      <c r="C11" s="7" t="s">
        <v>20</v>
      </c>
      <c r="D11" s="8" t="s">
        <v>90</v>
      </c>
      <c r="E11" s="9" t="s">
        <v>14</v>
      </c>
      <c r="F11" s="9" t="s">
        <v>15</v>
      </c>
      <c r="G11" s="10" t="s">
        <v>69</v>
      </c>
      <c r="H11" s="11">
        <v>220000</v>
      </c>
    </row>
    <row r="12" spans="1:8" ht="33.75" customHeight="1">
      <c r="A12" s="6">
        <v>45918</v>
      </c>
      <c r="B12" s="4" t="s">
        <v>13</v>
      </c>
      <c r="C12" s="7" t="s">
        <v>20</v>
      </c>
      <c r="D12" s="8" t="s">
        <v>66</v>
      </c>
      <c r="E12" s="9" t="s">
        <v>14</v>
      </c>
      <c r="F12" s="9" t="s">
        <v>15</v>
      </c>
      <c r="G12" s="10" t="s">
        <v>69</v>
      </c>
      <c r="H12" s="11">
        <v>395000</v>
      </c>
    </row>
    <row r="13" spans="1:8" ht="40.5" customHeight="1">
      <c r="A13" s="14"/>
      <c r="B13" s="15" t="s">
        <v>1</v>
      </c>
      <c r="C13" s="16" t="str">
        <f>COUNTA(C6:C12)&amp;"건"</f>
        <v>7건</v>
      </c>
      <c r="D13" s="45" t="s">
        <v>0</v>
      </c>
      <c r="E13" s="45"/>
      <c r="F13" s="16" t="s">
        <v>60</v>
      </c>
      <c r="G13" s="36" t="s">
        <v>0</v>
      </c>
      <c r="H13" s="12">
        <f>SUM(H6:H12)</f>
        <v>908700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2" xr:uid="{33146523-8F58-4828-99A4-06B5B5D1EF9A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40AD743A-8046-4883-8799-9D5F88281479}">
      <formula1>"정부기관 업무관계자,내부임직원, 대외기관 업무관계자, 기타 업무관계자"</formula1>
    </dataValidation>
    <dataValidation type="list" allowBlank="1" showInputMessage="1" showErrorMessage="1" sqref="H6 F6:F12" xr:uid="{F23CAFD8-B6B2-404E-93D6-2114A9ACF5D6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93F9B-2971-489F-945D-A4AD3FEAE505}">
  <dimension ref="A1:H20"/>
  <sheetViews>
    <sheetView zoomScale="85" zoomScaleNormal="85" workbookViewId="0">
      <selection activeCell="D2" sqref="D2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91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37" t="s">
        <v>3</v>
      </c>
      <c r="C5" s="37" t="s">
        <v>2</v>
      </c>
      <c r="D5" s="44"/>
      <c r="E5" s="44"/>
      <c r="F5" s="44"/>
      <c r="G5" s="44"/>
      <c r="H5" s="44"/>
    </row>
    <row r="6" spans="1:8" ht="33.75" customHeight="1">
      <c r="A6" s="6">
        <v>45940</v>
      </c>
      <c r="B6" s="4" t="s">
        <v>13</v>
      </c>
      <c r="C6" s="7" t="s">
        <v>20</v>
      </c>
      <c r="D6" s="8" t="s">
        <v>70</v>
      </c>
      <c r="E6" s="9" t="s">
        <v>14</v>
      </c>
      <c r="F6" s="9" t="s">
        <v>15</v>
      </c>
      <c r="G6" s="10" t="s">
        <v>18</v>
      </c>
      <c r="H6" s="11">
        <v>16300</v>
      </c>
    </row>
    <row r="7" spans="1:8" ht="33.75" customHeight="1">
      <c r="A7" s="6">
        <v>45940</v>
      </c>
      <c r="B7" s="4" t="s">
        <v>13</v>
      </c>
      <c r="C7" s="7" t="s">
        <v>20</v>
      </c>
      <c r="D7" s="8" t="s">
        <v>40</v>
      </c>
      <c r="E7" s="9" t="s">
        <v>14</v>
      </c>
      <c r="F7" s="9" t="s">
        <v>15</v>
      </c>
      <c r="G7" s="10" t="s">
        <v>18</v>
      </c>
      <c r="H7" s="11">
        <v>36000</v>
      </c>
    </row>
    <row r="8" spans="1:8" ht="33.75" customHeight="1">
      <c r="A8" s="6">
        <v>45940</v>
      </c>
      <c r="B8" s="4" t="s">
        <v>13</v>
      </c>
      <c r="C8" s="7" t="s">
        <v>20</v>
      </c>
      <c r="D8" s="8" t="s">
        <v>49</v>
      </c>
      <c r="E8" s="9" t="s">
        <v>14</v>
      </c>
      <c r="F8" s="9" t="s">
        <v>15</v>
      </c>
      <c r="G8" s="10" t="s">
        <v>42</v>
      </c>
      <c r="H8" s="11">
        <v>95000</v>
      </c>
    </row>
    <row r="9" spans="1:8" ht="33.75" customHeight="1">
      <c r="A9" s="6">
        <v>45944</v>
      </c>
      <c r="B9" s="4" t="s">
        <v>13</v>
      </c>
      <c r="C9" s="7" t="s">
        <v>20</v>
      </c>
      <c r="D9" s="8" t="s">
        <v>49</v>
      </c>
      <c r="E9" s="9" t="s">
        <v>14</v>
      </c>
      <c r="F9" s="9" t="s">
        <v>15</v>
      </c>
      <c r="G9" s="10" t="s">
        <v>92</v>
      </c>
      <c r="H9" s="11">
        <v>170000</v>
      </c>
    </row>
    <row r="10" spans="1:8" ht="33.75" customHeight="1">
      <c r="A10" s="6">
        <v>45946</v>
      </c>
      <c r="B10" s="4" t="s">
        <v>13</v>
      </c>
      <c r="C10" s="7" t="s">
        <v>20</v>
      </c>
      <c r="D10" s="8" t="s">
        <v>46</v>
      </c>
      <c r="E10" s="9" t="s">
        <v>14</v>
      </c>
      <c r="F10" s="9" t="s">
        <v>15</v>
      </c>
      <c r="G10" s="10" t="s">
        <v>42</v>
      </c>
      <c r="H10" s="11">
        <v>51000</v>
      </c>
    </row>
    <row r="11" spans="1:8" ht="33.75" customHeight="1">
      <c r="A11" s="6">
        <v>45946</v>
      </c>
      <c r="B11" s="4" t="s">
        <v>13</v>
      </c>
      <c r="C11" s="7" t="s">
        <v>20</v>
      </c>
      <c r="D11" s="8" t="s">
        <v>93</v>
      </c>
      <c r="E11" s="9" t="s">
        <v>14</v>
      </c>
      <c r="F11" s="9" t="s">
        <v>15</v>
      </c>
      <c r="G11" s="10" t="s">
        <v>18</v>
      </c>
      <c r="H11" s="11">
        <v>16600</v>
      </c>
    </row>
    <row r="12" spans="1:8" ht="33.75" customHeight="1">
      <c r="A12" s="6">
        <v>45947</v>
      </c>
      <c r="B12" s="4" t="s">
        <v>13</v>
      </c>
      <c r="C12" s="7" t="s">
        <v>20</v>
      </c>
      <c r="D12" s="8" t="s">
        <v>66</v>
      </c>
      <c r="E12" s="9" t="s">
        <v>14</v>
      </c>
      <c r="F12" s="9" t="s">
        <v>15</v>
      </c>
      <c r="G12" s="10" t="s">
        <v>42</v>
      </c>
      <c r="H12" s="11">
        <v>290000</v>
      </c>
    </row>
    <row r="13" spans="1:8" ht="33.75" customHeight="1">
      <c r="A13" s="6">
        <v>45949</v>
      </c>
      <c r="B13" s="4" t="s">
        <v>13</v>
      </c>
      <c r="C13" s="7" t="s">
        <v>20</v>
      </c>
      <c r="D13" s="8" t="s">
        <v>94</v>
      </c>
      <c r="E13" s="9" t="s">
        <v>14</v>
      </c>
      <c r="F13" s="9" t="s">
        <v>15</v>
      </c>
      <c r="G13" s="10" t="s">
        <v>18</v>
      </c>
      <c r="H13" s="11">
        <v>28000</v>
      </c>
    </row>
    <row r="14" spans="1:8" ht="33.75" customHeight="1">
      <c r="A14" s="6">
        <v>45951</v>
      </c>
      <c r="B14" s="4" t="s">
        <v>13</v>
      </c>
      <c r="C14" s="7" t="s">
        <v>20</v>
      </c>
      <c r="D14" s="8" t="s">
        <v>95</v>
      </c>
      <c r="E14" s="9" t="s">
        <v>14</v>
      </c>
      <c r="F14" s="9" t="s">
        <v>15</v>
      </c>
      <c r="G14" s="10" t="s">
        <v>42</v>
      </c>
      <c r="H14" s="11">
        <v>46000</v>
      </c>
    </row>
    <row r="15" spans="1:8" ht="33.75" customHeight="1">
      <c r="A15" s="6">
        <v>45951</v>
      </c>
      <c r="B15" s="4" t="s">
        <v>13</v>
      </c>
      <c r="C15" s="7" t="s">
        <v>20</v>
      </c>
      <c r="D15" s="8" t="s">
        <v>49</v>
      </c>
      <c r="E15" s="9" t="s">
        <v>14</v>
      </c>
      <c r="F15" s="9" t="s">
        <v>15</v>
      </c>
      <c r="G15" s="10" t="s">
        <v>92</v>
      </c>
      <c r="H15" s="11">
        <v>277000</v>
      </c>
    </row>
    <row r="16" spans="1:8" ht="33.75" customHeight="1">
      <c r="A16" s="6">
        <v>45953</v>
      </c>
      <c r="B16" s="4" t="s">
        <v>13</v>
      </c>
      <c r="C16" s="7" t="s">
        <v>20</v>
      </c>
      <c r="D16" s="8" t="s">
        <v>46</v>
      </c>
      <c r="E16" s="9" t="s">
        <v>14</v>
      </c>
      <c r="F16" s="9" t="s">
        <v>15</v>
      </c>
      <c r="G16" s="10" t="s">
        <v>42</v>
      </c>
      <c r="H16" s="11">
        <v>51000</v>
      </c>
    </row>
    <row r="17" spans="1:8" ht="33.75" customHeight="1">
      <c r="A17" s="6">
        <v>45953</v>
      </c>
      <c r="B17" s="4" t="s">
        <v>13</v>
      </c>
      <c r="C17" s="7" t="s">
        <v>20</v>
      </c>
      <c r="D17" s="8" t="s">
        <v>89</v>
      </c>
      <c r="E17" s="9" t="s">
        <v>14</v>
      </c>
      <c r="F17" s="9" t="s">
        <v>15</v>
      </c>
      <c r="G17" s="10" t="s">
        <v>50</v>
      </c>
      <c r="H17" s="11">
        <v>90000</v>
      </c>
    </row>
    <row r="18" spans="1:8" ht="33.75" customHeight="1">
      <c r="A18" s="6">
        <v>45953</v>
      </c>
      <c r="B18" s="4" t="s">
        <v>13</v>
      </c>
      <c r="C18" s="7" t="s">
        <v>20</v>
      </c>
      <c r="D18" s="8" t="s">
        <v>93</v>
      </c>
      <c r="E18" s="9" t="s">
        <v>14</v>
      </c>
      <c r="F18" s="9" t="s">
        <v>15</v>
      </c>
      <c r="G18" s="10" t="s">
        <v>18</v>
      </c>
      <c r="H18" s="11">
        <v>15200</v>
      </c>
    </row>
    <row r="19" spans="1:8" ht="33.75" customHeight="1">
      <c r="A19" s="6">
        <v>45958</v>
      </c>
      <c r="B19" s="4" t="s">
        <v>13</v>
      </c>
      <c r="C19" s="7" t="s">
        <v>20</v>
      </c>
      <c r="D19" s="8" t="s">
        <v>96</v>
      </c>
      <c r="E19" s="9" t="s">
        <v>14</v>
      </c>
      <c r="F19" s="9" t="s">
        <v>15</v>
      </c>
      <c r="G19" s="10" t="s">
        <v>69</v>
      </c>
      <c r="H19" s="11">
        <v>460000</v>
      </c>
    </row>
    <row r="20" spans="1:8" ht="40.5" customHeight="1">
      <c r="A20" s="14"/>
      <c r="B20" s="15" t="s">
        <v>1</v>
      </c>
      <c r="C20" s="16" t="str">
        <f>COUNTA(C6:C19)&amp;"건"</f>
        <v>14건</v>
      </c>
      <c r="D20" s="45" t="s">
        <v>0</v>
      </c>
      <c r="E20" s="45"/>
      <c r="F20" s="16" t="s">
        <v>97</v>
      </c>
      <c r="G20" s="38" t="s">
        <v>0</v>
      </c>
      <c r="H20" s="12">
        <f>SUM(H6:H19)</f>
        <v>1642100</v>
      </c>
    </row>
  </sheetData>
  <mergeCells count="9">
    <mergeCell ref="D20:E2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H6 F6:F19" xr:uid="{1D4FD207-9FE2-49EB-9F61-9BC5007511B9}">
      <formula1>"카드, 현금"</formula1>
    </dataValidation>
    <dataValidation type="list" allowBlank="1" showInputMessage="1" showErrorMessage="1" sqref="E6:E19" xr:uid="{8AC4F38A-5385-4D36-833A-BBF24577776F}">
      <formula1>"정부기관 업무관계자,내부임직원, 대외기관 업무관계자, 기타 업무관계자"</formula1>
    </dataValidation>
    <dataValidation type="list" allowBlank="1" showInputMessage="1" showErrorMessage="1" sqref="B6:B19" xr:uid="{A7412445-3766-430F-B74E-99B5DD1E7984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90DED-C07C-4C33-98A0-888966F546DF}">
  <dimension ref="A1:H9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43" t="s">
        <v>98</v>
      </c>
      <c r="B1" s="43"/>
      <c r="C1" s="43"/>
      <c r="D1" s="43"/>
      <c r="E1" s="43"/>
      <c r="F1" s="43"/>
      <c r="G1" s="43"/>
      <c r="H1" s="43"/>
    </row>
    <row r="2" spans="1:8" ht="29.25" customHeight="1">
      <c r="A2" s="5" t="s">
        <v>12</v>
      </c>
      <c r="B2" s="2"/>
    </row>
    <row r="3" spans="1:8" ht="29.25" customHeight="1">
      <c r="B3" s="3"/>
    </row>
    <row r="4" spans="1:8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8" ht="29.25" customHeight="1">
      <c r="A5" s="44"/>
      <c r="B5" s="39" t="s">
        <v>3</v>
      </c>
      <c r="C5" s="39" t="s">
        <v>2</v>
      </c>
      <c r="D5" s="44"/>
      <c r="E5" s="44"/>
      <c r="F5" s="44"/>
      <c r="G5" s="44"/>
      <c r="H5" s="44"/>
    </row>
    <row r="6" spans="1:8" ht="33.75" customHeight="1">
      <c r="A6" s="6">
        <v>45972</v>
      </c>
      <c r="B6" s="4" t="s">
        <v>13</v>
      </c>
      <c r="C6" s="7" t="s">
        <v>20</v>
      </c>
      <c r="D6" s="8" t="s">
        <v>96</v>
      </c>
      <c r="E6" s="9" t="s">
        <v>14</v>
      </c>
      <c r="F6" s="9" t="s">
        <v>15</v>
      </c>
      <c r="G6" s="10" t="s">
        <v>18</v>
      </c>
      <c r="H6" s="11">
        <v>255000</v>
      </c>
    </row>
    <row r="7" spans="1:8" ht="33.75" customHeight="1">
      <c r="A7" s="6">
        <v>45980</v>
      </c>
      <c r="B7" s="4" t="s">
        <v>13</v>
      </c>
      <c r="C7" s="7" t="s">
        <v>20</v>
      </c>
      <c r="D7" s="8" t="s">
        <v>71</v>
      </c>
      <c r="E7" s="9" t="s">
        <v>14</v>
      </c>
      <c r="F7" s="9" t="s">
        <v>15</v>
      </c>
      <c r="G7" s="10" t="s">
        <v>18</v>
      </c>
      <c r="H7" s="11">
        <v>18000</v>
      </c>
    </row>
    <row r="8" spans="1:8" ht="33.75" customHeight="1">
      <c r="A8" s="6">
        <v>45981</v>
      </c>
      <c r="B8" s="4" t="s">
        <v>13</v>
      </c>
      <c r="C8" s="7" t="s">
        <v>20</v>
      </c>
      <c r="D8" s="8" t="s">
        <v>21</v>
      </c>
      <c r="E8" s="9" t="s">
        <v>14</v>
      </c>
      <c r="F8" s="9" t="s">
        <v>15</v>
      </c>
      <c r="G8" s="10" t="s">
        <v>42</v>
      </c>
      <c r="H8" s="11">
        <v>39000</v>
      </c>
    </row>
    <row r="9" spans="1:8" ht="40.5" customHeight="1">
      <c r="A9" s="14"/>
      <c r="B9" s="15" t="s">
        <v>1</v>
      </c>
      <c r="C9" s="16" t="str">
        <f>COUNTA(C6:C8)&amp;"건"</f>
        <v>3건</v>
      </c>
      <c r="D9" s="45" t="s">
        <v>0</v>
      </c>
      <c r="E9" s="45"/>
      <c r="F9" s="16" t="s">
        <v>99</v>
      </c>
      <c r="G9" s="40" t="s">
        <v>0</v>
      </c>
      <c r="H9" s="12">
        <f>SUM(H6:H8)</f>
        <v>312000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8" xr:uid="{6B19123A-8050-4EE6-8A82-6B205F9C8E9F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8" xr:uid="{4FA411B9-C2BA-40CB-AD4A-069B7FF80AF8}">
      <formula1>"정부기관 업무관계자,내부임직원, 대외기관 업무관계자, 기타 업무관계자"</formula1>
    </dataValidation>
    <dataValidation type="list" allowBlank="1" showInputMessage="1" showErrorMessage="1" sqref="H6 F6:F8" xr:uid="{1F575007-7B1C-4429-A010-C335B4186F85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916F-DB38-4E1F-B538-381F7B32F1A9}">
  <dimension ref="A1:O11"/>
  <sheetViews>
    <sheetView tabSelected="1"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15" ht="29.25" customHeight="1">
      <c r="A1" s="43" t="s">
        <v>100</v>
      </c>
      <c r="B1" s="43"/>
      <c r="C1" s="43"/>
      <c r="D1" s="43"/>
      <c r="E1" s="43"/>
      <c r="F1" s="43"/>
      <c r="G1" s="43"/>
      <c r="H1" s="43"/>
    </row>
    <row r="2" spans="1:15" ht="29.25" customHeight="1">
      <c r="A2" s="5" t="s">
        <v>12</v>
      </c>
      <c r="B2" s="2"/>
    </row>
    <row r="3" spans="1:15" ht="29.25" customHeight="1">
      <c r="B3" s="3"/>
    </row>
    <row r="4" spans="1:15" ht="38.25" customHeight="1">
      <c r="A4" s="44" t="s">
        <v>8</v>
      </c>
      <c r="B4" s="44" t="s">
        <v>7</v>
      </c>
      <c r="C4" s="44"/>
      <c r="D4" s="44" t="s">
        <v>6</v>
      </c>
      <c r="E4" s="44" t="s">
        <v>5</v>
      </c>
      <c r="F4" s="44" t="s">
        <v>4</v>
      </c>
      <c r="G4" s="44" t="s">
        <v>9</v>
      </c>
      <c r="H4" s="44" t="s">
        <v>10</v>
      </c>
    </row>
    <row r="5" spans="1:15" ht="29.25" customHeight="1">
      <c r="A5" s="44"/>
      <c r="B5" s="41" t="s">
        <v>3</v>
      </c>
      <c r="C5" s="41" t="s">
        <v>2</v>
      </c>
      <c r="D5" s="44"/>
      <c r="E5" s="44"/>
      <c r="F5" s="44"/>
      <c r="G5" s="44"/>
      <c r="H5" s="44"/>
    </row>
    <row r="6" spans="1:15" ht="33.75" customHeight="1">
      <c r="A6" s="6">
        <v>45994</v>
      </c>
      <c r="B6" s="4" t="s">
        <v>13</v>
      </c>
      <c r="C6" s="7" t="s">
        <v>20</v>
      </c>
      <c r="D6" s="8" t="s">
        <v>89</v>
      </c>
      <c r="E6" s="9" t="s">
        <v>14</v>
      </c>
      <c r="F6" s="9" t="s">
        <v>15</v>
      </c>
      <c r="G6" s="10" t="s">
        <v>18</v>
      </c>
      <c r="H6" s="11">
        <v>60000</v>
      </c>
    </row>
    <row r="7" spans="1:15" ht="33.75" customHeight="1">
      <c r="A7" s="6">
        <v>45999</v>
      </c>
      <c r="B7" s="4" t="s">
        <v>13</v>
      </c>
      <c r="C7" s="7" t="s">
        <v>20</v>
      </c>
      <c r="D7" s="8" t="s">
        <v>101</v>
      </c>
      <c r="E7" s="9" t="s">
        <v>14</v>
      </c>
      <c r="F7" s="9" t="s">
        <v>15</v>
      </c>
      <c r="G7" s="10" t="s">
        <v>18</v>
      </c>
      <c r="H7" s="11">
        <v>19600</v>
      </c>
    </row>
    <row r="8" spans="1:15" ht="33.75" customHeight="1">
      <c r="A8" s="6">
        <v>46002</v>
      </c>
      <c r="B8" s="4" t="s">
        <v>13</v>
      </c>
      <c r="C8" s="7" t="s">
        <v>20</v>
      </c>
      <c r="D8" s="8" t="s">
        <v>66</v>
      </c>
      <c r="E8" s="9" t="s">
        <v>14</v>
      </c>
      <c r="F8" s="9" t="s">
        <v>15</v>
      </c>
      <c r="G8" s="10" t="s">
        <v>69</v>
      </c>
      <c r="H8" s="11">
        <v>398000</v>
      </c>
    </row>
    <row r="9" spans="1:15" ht="33.75" customHeight="1">
      <c r="A9" s="6">
        <v>46006</v>
      </c>
      <c r="B9" s="4" t="s">
        <v>13</v>
      </c>
      <c r="C9" s="7" t="s">
        <v>20</v>
      </c>
      <c r="D9" s="8" t="s">
        <v>51</v>
      </c>
      <c r="E9" s="9" t="s">
        <v>14</v>
      </c>
      <c r="F9" s="9" t="s">
        <v>15</v>
      </c>
      <c r="G9" s="10" t="s">
        <v>18</v>
      </c>
      <c r="H9" s="11">
        <v>215000</v>
      </c>
    </row>
    <row r="10" spans="1:15" ht="33.75" customHeight="1">
      <c r="A10" s="6">
        <v>46006</v>
      </c>
      <c r="B10" s="4" t="s">
        <v>13</v>
      </c>
      <c r="C10" s="7" t="s">
        <v>20</v>
      </c>
      <c r="D10" s="8" t="s">
        <v>57</v>
      </c>
      <c r="E10" s="9" t="s">
        <v>14</v>
      </c>
      <c r="F10" s="9" t="s">
        <v>15</v>
      </c>
      <c r="G10" s="10" t="s">
        <v>16</v>
      </c>
      <c r="H10" s="11">
        <v>51000</v>
      </c>
    </row>
    <row r="11" spans="1:15" ht="40.5" customHeight="1">
      <c r="A11" s="14"/>
      <c r="B11" s="15" t="s">
        <v>1</v>
      </c>
      <c r="C11" s="16" t="str">
        <f>COUNTA(C6:C10)&amp;"건"</f>
        <v>5건</v>
      </c>
      <c r="D11" s="45" t="s">
        <v>0</v>
      </c>
      <c r="E11" s="45"/>
      <c r="F11" s="16" t="s">
        <v>64</v>
      </c>
      <c r="G11" s="42" t="s">
        <v>0</v>
      </c>
      <c r="H11" s="12">
        <f>SUM(H6:H10)</f>
        <v>743600</v>
      </c>
      <c r="O11" s="1" t="s">
        <v>102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H6 F6:F10" xr:uid="{A45432C8-AF27-4F83-AA3C-87E9928C1EEC}">
      <formula1>"카드, 현금"</formula1>
    </dataValidation>
    <dataValidation type="list" allowBlank="1" showInputMessage="1" showErrorMessage="1" sqref="E6:E10" xr:uid="{31F3EF66-2D6A-476D-94DF-16BABE8DD945}">
      <formula1>"정부기관 업무관계자,내부임직원, 대외기관 업무관계자, 기타 업무관계자"</formula1>
    </dataValidation>
    <dataValidation type="list" allowBlank="1" showInputMessage="1" showErrorMessage="1" sqref="B6:B10" xr:uid="{73579687-49DA-4DED-99E9-36E1800CF87C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55B8-EA56-43BD-94E1-9B88F62B5CD8}">
  <dimension ref="B2:D14"/>
  <sheetViews>
    <sheetView workbookViewId="0">
      <selection activeCell="C14" sqref="C14"/>
    </sheetView>
  </sheetViews>
  <sheetFormatPr defaultRowHeight="16.5"/>
  <cols>
    <col min="3" max="3" width="9.875" bestFit="1" customWidth="1"/>
    <col min="4" max="4" width="10.875" bestFit="1" customWidth="1"/>
  </cols>
  <sheetData>
    <row r="2" spans="2:4">
      <c r="B2" s="22" t="s">
        <v>25</v>
      </c>
      <c r="C2" s="22" t="s">
        <v>26</v>
      </c>
      <c r="D2" t="s">
        <v>27</v>
      </c>
    </row>
    <row r="3" spans="2:4">
      <c r="B3" s="22" t="s">
        <v>17</v>
      </c>
      <c r="C3" s="23">
        <v>0</v>
      </c>
    </row>
    <row r="4" spans="2:4">
      <c r="B4" s="22" t="s">
        <v>28</v>
      </c>
      <c r="C4" s="23">
        <f>'2월'!H6+'2월'!H7+'2월'!H8</f>
        <v>359500</v>
      </c>
      <c r="D4" s="24">
        <f>C3+C4</f>
        <v>359500</v>
      </c>
    </row>
    <row r="5" spans="2:4">
      <c r="B5" s="22" t="s">
        <v>29</v>
      </c>
      <c r="C5" s="23">
        <f>'3월'!H6+'3월'!H7+'3월'!H8+'3월'!H9+'3월'!H10+'3월'!H11+'3월'!H12+'3월'!H13+'3월'!H14</f>
        <v>1244300</v>
      </c>
      <c r="D5" s="24">
        <f>D4+C5</f>
        <v>1603800</v>
      </c>
    </row>
    <row r="6" spans="2:4">
      <c r="B6" s="22" t="s">
        <v>30</v>
      </c>
      <c r="C6" s="23">
        <v>427700</v>
      </c>
      <c r="D6" s="24">
        <f>D5+C6</f>
        <v>2031500</v>
      </c>
    </row>
    <row r="7" spans="2:4">
      <c r="B7" s="22" t="s">
        <v>31</v>
      </c>
      <c r="C7" s="23">
        <f>'5월'!H6+'5월'!H7+'5월'!H8+'5월'!H9+'5월'!H10</f>
        <v>504000</v>
      </c>
      <c r="D7" s="24">
        <f>D6+C7</f>
        <v>2535500</v>
      </c>
    </row>
    <row r="8" spans="2:4">
      <c r="B8" s="22" t="s">
        <v>32</v>
      </c>
      <c r="C8" s="23">
        <f>'6월'!H6+'6월'!H7+'6월'!H8+'6월'!H9+'6월'!H10+'6월'!H11+'6월'!H12+'6월'!H13+'6월'!H14+'6월'!H15+'6월'!H16+'6월'!H17</f>
        <v>1656100</v>
      </c>
      <c r="D8" s="24">
        <f t="shared" ref="D8:D14" si="0">D7+C8</f>
        <v>4191600</v>
      </c>
    </row>
    <row r="9" spans="2:4">
      <c r="B9" s="22" t="s">
        <v>33</v>
      </c>
      <c r="C9" s="23">
        <f>'7월'!H6+'7월'!H7+'7월'!H8+'7월'!H9+'7월'!H10+'7월'!H11+'7월'!H12+'7월'!H13</f>
        <v>762200</v>
      </c>
      <c r="D9" s="24">
        <f t="shared" si="0"/>
        <v>4953800</v>
      </c>
    </row>
    <row r="10" spans="2:4">
      <c r="B10" s="22" t="s">
        <v>34</v>
      </c>
      <c r="C10" s="23">
        <f>'8월'!H6+'8월'!H7+'8월'!H8+'8월'!H9+'8월'!H10+'8월'!H11+'8월'!H12+'8월'!H13+'8월'!H14</f>
        <v>639600</v>
      </c>
      <c r="D10" s="24">
        <f t="shared" si="0"/>
        <v>5593400</v>
      </c>
    </row>
    <row r="11" spans="2:4">
      <c r="B11" s="22" t="s">
        <v>35</v>
      </c>
      <c r="C11" s="23">
        <f>'9월'!H6+'9월'!H7+'9월'!H8+'9월'!H9+'9월'!H10+'9월'!H11+'9월'!H12</f>
        <v>908700</v>
      </c>
      <c r="D11" s="24">
        <f t="shared" si="0"/>
        <v>6502100</v>
      </c>
    </row>
    <row r="12" spans="2:4">
      <c r="B12" s="22" t="s">
        <v>36</v>
      </c>
      <c r="C12" s="23">
        <f>'10월'!H6+'10월'!H7+'10월'!H8+'10월'!H9+'10월'!H10+'10월'!H12+'10월'!H11+'10월'!H13+'10월'!H14+'10월'!H15+'10월'!H16+'10월'!H17+'10월'!H18+'10월'!H19</f>
        <v>1642100</v>
      </c>
      <c r="D12" s="24">
        <f t="shared" si="0"/>
        <v>8144200</v>
      </c>
    </row>
    <row r="13" spans="2:4">
      <c r="B13" s="22" t="s">
        <v>37</v>
      </c>
      <c r="C13" s="23">
        <f>'11월'!H6+'11월'!H7+'11월'!H8</f>
        <v>312000</v>
      </c>
      <c r="D13" s="24">
        <f t="shared" si="0"/>
        <v>8456200</v>
      </c>
    </row>
    <row r="14" spans="2:4">
      <c r="B14" s="22" t="s">
        <v>38</v>
      </c>
      <c r="C14" s="23">
        <f>'12월'!H6+'12월'!H7+'12월'!H8+'12월'!H9+'12월'!H10</f>
        <v>743600</v>
      </c>
      <c r="D14" s="24">
        <f t="shared" si="0"/>
        <v>9199800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한지훈</cp:lastModifiedBy>
  <cp:lastPrinted>2016-11-02T05:43:05Z</cp:lastPrinted>
  <dcterms:created xsi:type="dcterms:W3CDTF">2015-02-04T02:00:27Z</dcterms:created>
  <dcterms:modified xsi:type="dcterms:W3CDTF">2026-01-07T00:15:29Z</dcterms:modified>
</cp:coreProperties>
</file>